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770" windowWidth="13275" windowHeight="7005" tabRatio="618"/>
  </bookViews>
  <sheets>
    <sheet name="CMVCol taco3" sheetId="10" r:id="rId1"/>
    <sheet name="AGtaco3" sheetId="16" r:id="rId2"/>
    <sheet name="Aminoácidos TACO3" sheetId="17" r:id="rId3"/>
  </sheets>
  <definedNames>
    <definedName name="_Toc144717407" localSheetId="1">AGtaco3!$A$4</definedName>
    <definedName name="_Toc144717408" localSheetId="1">AGtaco3!$A$65</definedName>
    <definedName name="_Toc144717409" localSheetId="1">AGtaco3!$A$114</definedName>
    <definedName name="_Toc144717410" localSheetId="1">AGtaco3!$A$144</definedName>
    <definedName name="_Toc144717411" localSheetId="1">AGtaco3!$A$159</definedName>
    <definedName name="_Toc144717412" localSheetId="1">AGtaco3!$A$217</definedName>
    <definedName name="_Toc144717413" localSheetId="1">AGtaco3!$A$352</definedName>
    <definedName name="_Toc144717414" localSheetId="1">AGtaco3!$A$375</definedName>
    <definedName name="_Toc144717415" localSheetId="1">AGtaco3!$A$386</definedName>
    <definedName name="_Toc144717416" localSheetId="1">AGtaco3!$A$398</definedName>
    <definedName name="_Toc144717417" localSheetId="1">AGtaco3!$A$403</definedName>
    <definedName name="_Toc144717418" localSheetId="1">AGtaco3!$A$410</definedName>
    <definedName name="_Toc144717419" localSheetId="1">AGtaco3!$A$447</definedName>
    <definedName name="_Toc144717539" localSheetId="0">'CMVCol taco3'!$A$4</definedName>
    <definedName name="_Toc144717540" localSheetId="0">'CMVCol taco3'!$A$75</definedName>
    <definedName name="_Toc144717541" localSheetId="0">'CMVCol taco3'!$A$185</definedName>
    <definedName name="_Toc144717542" localSheetId="0">'CMVCol taco3'!$A$292</definedName>
    <definedName name="_Toc144717543" localSheetId="0">'CMVCol taco3'!$A$308</definedName>
    <definedName name="_Toc144717544" localSheetId="0">'CMVCol taco3'!$A$367</definedName>
    <definedName name="_Toc144717545" localSheetId="0">'CMVCol taco3'!$A$504</definedName>
    <definedName name="_Toc144717546" localSheetId="0">'CMVCol taco3'!$A$533</definedName>
    <definedName name="_Toc144717547" localSheetId="0">'CMVCol taco3'!$A$549</definedName>
    <definedName name="_Toc144717548" localSheetId="0">'CMVCol taco3'!$A$557</definedName>
    <definedName name="_Toc144717549" localSheetId="0">'CMVCol taco3'!$A$582</definedName>
    <definedName name="_Toc144717550" localSheetId="0">'CMVCol taco3'!$A$593</definedName>
    <definedName name="_Toc144717551" localSheetId="0">'CMVCol taco3'!$A$604</definedName>
    <definedName name="_Toc144717552" localSheetId="0">'CMVCol taco3'!$A$641</definedName>
    <definedName name="_xlnm.Print_Area" localSheetId="1">AGtaco3!$A$1:$Y$494</definedName>
    <definedName name="_xlnm.Print_Area" localSheetId="0">'CMVCol taco3'!$A$1:$AG$696</definedName>
    <definedName name="ASH">#N/A</definedName>
    <definedName name="_xlnm.Database">#REF!</definedName>
    <definedName name="CALCIUM">#N/A</definedName>
    <definedName name="CARBOHYDRT">#N/A</definedName>
    <definedName name="CHOLESTRL">#N/A</definedName>
    <definedName name="Conferencia">#REF!</definedName>
    <definedName name="Consulta">#REF!</definedName>
    <definedName name="Consulta1">#REF!</definedName>
    <definedName name="COPPER">#N/A</definedName>
    <definedName name="ENERG_KCAL">#N/A</definedName>
    <definedName name="FA_MONO">#N/A</definedName>
    <definedName name="FA_POLY">#N/A</definedName>
    <definedName name="FA_SAT">#N/A</definedName>
    <definedName name="FIBER_TD">#N/A</definedName>
    <definedName name="FOLATE">#N/A</definedName>
    <definedName name="GMWT_1">#N/A</definedName>
    <definedName name="GMWT_2">#N/A</definedName>
    <definedName name="GMWT_DESC1">#N/A</definedName>
    <definedName name="GMWT_DESC2">#N/A</definedName>
    <definedName name="IRON">#N/A</definedName>
    <definedName name="MAGNESIUM">#N/A</definedName>
    <definedName name="MANGANESE">#N/A</definedName>
    <definedName name="NDB_NO">#N/A</definedName>
    <definedName name="NIACIN">#N/A</definedName>
    <definedName name="NUTR_DEF">#REF!</definedName>
    <definedName name="PANTO_ACID">#N/A</definedName>
    <definedName name="PHOSPHORUS">#N/A</definedName>
    <definedName name="POTASSIUM">#N/A</definedName>
    <definedName name="PROTEIN">#N/A</definedName>
    <definedName name="REFUSE_PCT">#N/A</definedName>
    <definedName name="ResulAcGr_Tabela_de_referência_cruzada">#REF!</definedName>
    <definedName name="RIBOFLAVIN">#N/A</definedName>
    <definedName name="SELENIUM">#N/A</definedName>
    <definedName name="SHRT_DESC">#N/A</definedName>
    <definedName name="SODIUM">#N/A</definedName>
    <definedName name="TACO_ALIMENTOS_MS">#REF!</definedName>
    <definedName name="THIAMIN">#N/A</definedName>
    <definedName name="TOT_LIPID">#N/A</definedName>
    <definedName name="VIT_A">#N/A</definedName>
    <definedName name="VIT_B12">#N/A</definedName>
    <definedName name="VIT_B6">#N/A</definedName>
    <definedName name="VIT_C">#N/A</definedName>
    <definedName name="VIT_E">#N/A</definedName>
    <definedName name="WATER">#N/A</definedName>
    <definedName name="ZINC">#N/A</definedName>
  </definedNames>
  <calcPr calcId="144525"/>
</workbook>
</file>

<file path=xl/calcChain.xml><?xml version="1.0" encoding="utf-8"?>
<calcChain xmlns="http://schemas.openxmlformats.org/spreadsheetml/2006/main">
  <c r="L7" i="17"/>
  <c r="L8"/>
  <c r="L9"/>
  <c r="L4"/>
  <c r="L21"/>
  <c r="L22"/>
  <c r="L23"/>
  <c r="L24"/>
  <c r="L25"/>
  <c r="L26"/>
  <c r="L27"/>
  <c r="L28"/>
  <c r="L29"/>
  <c r="L10"/>
  <c r="A24"/>
  <c r="W635" i="10"/>
  <c r="X624"/>
  <c r="A6"/>
  <c r="A7"/>
  <c r="A8"/>
  <c r="A9"/>
  <c r="L16" i="17"/>
  <c r="A6" i="16"/>
  <c r="A7"/>
  <c r="A8"/>
  <c r="A9"/>
  <c r="A10"/>
  <c r="A11"/>
  <c r="A12"/>
  <c r="M490"/>
  <c r="M489"/>
  <c r="L20" i="17"/>
  <c r="L19"/>
  <c r="L18"/>
  <c r="L17"/>
  <c r="L14"/>
  <c r="L6"/>
  <c r="L5"/>
  <c r="L3"/>
  <c r="L2"/>
  <c r="A491" i="16"/>
  <c r="M491"/>
  <c r="A492"/>
  <c r="M487"/>
  <c r="A476"/>
  <c r="M476"/>
  <c r="M475"/>
  <c r="M455"/>
  <c r="M454"/>
  <c r="M420"/>
  <c r="M419"/>
  <c r="A421"/>
  <c r="A422"/>
  <c r="M417"/>
  <c r="M416"/>
  <c r="A413"/>
  <c r="A414"/>
  <c r="M412"/>
  <c r="A405"/>
  <c r="M405"/>
  <c r="M404"/>
  <c r="M401"/>
  <c r="A400"/>
  <c r="M400"/>
  <c r="M399"/>
  <c r="M396"/>
  <c r="A389"/>
  <c r="M389"/>
  <c r="M385"/>
  <c r="M384"/>
  <c r="M388"/>
  <c r="A379"/>
  <c r="M378"/>
  <c r="A377"/>
  <c r="M377"/>
  <c r="M376"/>
  <c r="A366"/>
  <c r="A367"/>
  <c r="M367"/>
  <c r="M365"/>
  <c r="A364"/>
  <c r="M364"/>
  <c r="M363"/>
  <c r="A358"/>
  <c r="A359"/>
  <c r="M357"/>
  <c r="M350"/>
  <c r="M349"/>
  <c r="M318"/>
  <c r="M317"/>
  <c r="A291"/>
  <c r="M291"/>
  <c r="M290"/>
  <c r="M289"/>
  <c r="M288"/>
  <c r="M283"/>
  <c r="M282"/>
  <c r="M248"/>
  <c r="M247"/>
  <c r="M213"/>
  <c r="M212"/>
  <c r="M178"/>
  <c r="M177"/>
  <c r="A151"/>
  <c r="M151"/>
  <c r="A152"/>
  <c r="A153"/>
  <c r="M153"/>
  <c r="M150"/>
  <c r="A146"/>
  <c r="M146"/>
  <c r="M145"/>
  <c r="M143"/>
  <c r="M142"/>
  <c r="M139"/>
  <c r="M138"/>
  <c r="M137"/>
  <c r="M136"/>
  <c r="A134"/>
  <c r="M134"/>
  <c r="A135"/>
  <c r="M135"/>
  <c r="M133"/>
  <c r="M132"/>
  <c r="M131"/>
  <c r="M130"/>
  <c r="M129"/>
  <c r="M128"/>
  <c r="A127"/>
  <c r="M127"/>
  <c r="M126"/>
  <c r="A125"/>
  <c r="M125"/>
  <c r="M124"/>
  <c r="A122"/>
  <c r="M122"/>
  <c r="A123"/>
  <c r="M123"/>
  <c r="M121"/>
  <c r="A120"/>
  <c r="M120"/>
  <c r="M119"/>
  <c r="A117"/>
  <c r="M117"/>
  <c r="A118"/>
  <c r="M118"/>
  <c r="M116"/>
  <c r="M115"/>
  <c r="M112"/>
  <c r="A109"/>
  <c r="M109"/>
  <c r="M108"/>
  <c r="M107"/>
  <c r="M105"/>
  <c r="M104"/>
  <c r="M103"/>
  <c r="M102"/>
  <c r="M101"/>
  <c r="A94"/>
  <c r="M94"/>
  <c r="A95"/>
  <c r="M95"/>
  <c r="M93"/>
  <c r="A91"/>
  <c r="M91"/>
  <c r="M90"/>
  <c r="M89"/>
  <c r="M88"/>
  <c r="A87"/>
  <c r="M87"/>
  <c r="M86"/>
  <c r="M85"/>
  <c r="A83"/>
  <c r="M82"/>
  <c r="A80"/>
  <c r="M80"/>
  <c r="M79"/>
  <c r="A78"/>
  <c r="M78"/>
  <c r="M77"/>
  <c r="M76"/>
  <c r="M75"/>
  <c r="M74"/>
  <c r="M73"/>
  <c r="M72"/>
  <c r="M70"/>
  <c r="M69"/>
  <c r="M68"/>
  <c r="A66"/>
  <c r="A67"/>
  <c r="M67"/>
  <c r="M66"/>
  <c r="M64"/>
  <c r="A62"/>
  <c r="M61"/>
  <c r="M47"/>
  <c r="M46"/>
  <c r="M38"/>
  <c r="M37"/>
  <c r="M5"/>
  <c r="S674" i="10"/>
  <c r="N632"/>
  <c r="N631"/>
  <c r="N458"/>
  <c r="N457"/>
  <c r="N37"/>
  <c r="N38"/>
  <c r="N72"/>
  <c r="N73"/>
  <c r="N282"/>
  <c r="N283"/>
  <c r="N422"/>
  <c r="N423"/>
  <c r="N492"/>
  <c r="N493"/>
  <c r="N526"/>
  <c r="N527"/>
  <c r="N548"/>
  <c r="N561"/>
  <c r="N562"/>
  <c r="N596"/>
  <c r="N597"/>
  <c r="N664"/>
  <c r="N665"/>
  <c r="N5"/>
  <c r="J626"/>
  <c r="H506"/>
  <c r="H65"/>
  <c r="X33"/>
  <c r="W33"/>
  <c r="O14"/>
  <c r="L198"/>
  <c r="W209"/>
  <c r="L395"/>
  <c r="L683"/>
  <c r="M683"/>
  <c r="O683"/>
  <c r="P683"/>
  <c r="Q683"/>
  <c r="R683"/>
  <c r="S683"/>
  <c r="T683"/>
  <c r="U683"/>
  <c r="A49" i="16"/>
  <c r="M49"/>
  <c r="M48"/>
  <c r="A96"/>
  <c r="M152"/>
  <c r="M6"/>
  <c r="A81"/>
  <c r="M81"/>
  <c r="A92"/>
  <c r="M92"/>
  <c r="A110"/>
  <c r="M110"/>
  <c r="A147"/>
  <c r="A148"/>
  <c r="M148"/>
  <c r="A368"/>
  <c r="A369"/>
  <c r="A423"/>
  <c r="M423"/>
  <c r="M422"/>
  <c r="A493"/>
  <c r="M493"/>
  <c r="A494"/>
  <c r="M494"/>
  <c r="M492"/>
  <c r="A292"/>
  <c r="M292"/>
  <c r="M358"/>
  <c r="M366"/>
  <c r="A390"/>
  <c r="M390"/>
  <c r="A406"/>
  <c r="M406"/>
  <c r="M413"/>
  <c r="M421"/>
  <c r="A477"/>
  <c r="M477"/>
  <c r="N6" i="10"/>
  <c r="A407" i="16"/>
  <c r="A293"/>
  <c r="M8"/>
  <c r="A97"/>
  <c r="A98"/>
  <c r="M96"/>
  <c r="A50"/>
  <c r="M50"/>
  <c r="A478"/>
  <c r="A391"/>
  <c r="A392"/>
  <c r="M147"/>
  <c r="A149"/>
  <c r="M149"/>
  <c r="A51"/>
  <c r="M51"/>
  <c r="M10"/>
  <c r="A52"/>
  <c r="M52"/>
  <c r="A53"/>
  <c r="A54"/>
  <c r="M11"/>
  <c r="M9"/>
  <c r="M7"/>
  <c r="A10" i="10"/>
  <c r="N9"/>
  <c r="N8"/>
  <c r="N7"/>
  <c r="A11"/>
  <c r="N10"/>
  <c r="A22"/>
  <c r="N22"/>
  <c r="A23"/>
  <c r="N23"/>
  <c r="A479" i="16"/>
  <c r="M478"/>
  <c r="A24" i="10"/>
  <c r="M53" i="16"/>
  <c r="M369"/>
  <c r="A370"/>
  <c r="M407"/>
  <c r="A408"/>
  <c r="A12" i="10"/>
  <c r="N11"/>
  <c r="M54" i="16"/>
  <c r="A55"/>
  <c r="M97"/>
  <c r="A111"/>
  <c r="M111"/>
  <c r="M62"/>
  <c r="A63"/>
  <c r="M63"/>
  <c r="M379"/>
  <c r="A380"/>
  <c r="A13"/>
  <c r="M12"/>
  <c r="A393"/>
  <c r="M392"/>
  <c r="A99"/>
  <c r="M98"/>
  <c r="M391"/>
  <c r="A154"/>
  <c r="M368"/>
  <c r="A424"/>
  <c r="M83"/>
  <c r="A84"/>
  <c r="M84"/>
  <c r="M293"/>
  <c r="A294"/>
  <c r="A360"/>
  <c r="M359"/>
  <c r="M414"/>
  <c r="A415"/>
  <c r="M415"/>
  <c r="M154"/>
  <c r="A155"/>
  <c r="A381"/>
  <c r="M380"/>
  <c r="A371"/>
  <c r="M370"/>
  <c r="M360"/>
  <c r="A361"/>
  <c r="A394"/>
  <c r="M393"/>
  <c r="A13" i="10"/>
  <c r="N12"/>
  <c r="M479" i="16"/>
  <c r="A482"/>
  <c r="M294"/>
  <c r="A295"/>
  <c r="M424"/>
  <c r="A425"/>
  <c r="A56"/>
  <c r="M55"/>
  <c r="M408"/>
  <c r="A411"/>
  <c r="M411"/>
  <c r="A100"/>
  <c r="M100"/>
  <c r="M99"/>
  <c r="A14"/>
  <c r="M13"/>
  <c r="A25" i="10"/>
  <c r="N24"/>
  <c r="M425" i="16"/>
  <c r="A426"/>
  <c r="M482"/>
  <c r="A483"/>
  <c r="M155"/>
  <c r="A156"/>
  <c r="M14"/>
  <c r="A15"/>
  <c r="A395"/>
  <c r="M395"/>
  <c r="M394"/>
  <c r="M371"/>
  <c r="A372"/>
  <c r="A296"/>
  <c r="M295"/>
  <c r="A362"/>
  <c r="M362"/>
  <c r="M361"/>
  <c r="A26" i="10"/>
  <c r="N25"/>
  <c r="M56" i="16"/>
  <c r="A57"/>
  <c r="A14" i="10"/>
  <c r="N13"/>
  <c r="A387" i="16"/>
  <c r="M387"/>
  <c r="M381"/>
  <c r="M156"/>
  <c r="A157"/>
  <c r="A427"/>
  <c r="M426"/>
  <c r="A15" i="10"/>
  <c r="N14"/>
  <c r="A27"/>
  <c r="N26"/>
  <c r="A297" i="16"/>
  <c r="M296"/>
  <c r="A58"/>
  <c r="M57"/>
  <c r="M372"/>
  <c r="A373"/>
  <c r="M373"/>
  <c r="A16"/>
  <c r="M15"/>
  <c r="A484"/>
  <c r="M483"/>
  <c r="M157"/>
  <c r="A160"/>
  <c r="M484"/>
  <c r="A485"/>
  <c r="M297"/>
  <c r="A298"/>
  <c r="A16" i="10"/>
  <c r="N15"/>
  <c r="A17" i="16"/>
  <c r="M16"/>
  <c r="A59"/>
  <c r="M58"/>
  <c r="A28" i="10"/>
  <c r="N27"/>
  <c r="M427" i="16"/>
  <c r="A428"/>
  <c r="A299"/>
  <c r="M298"/>
  <c r="M160"/>
  <c r="A161"/>
  <c r="A29" i="10"/>
  <c r="N28"/>
  <c r="A18" i="16"/>
  <c r="M17"/>
  <c r="A429"/>
  <c r="M428"/>
  <c r="M485"/>
  <c r="A486"/>
  <c r="M486"/>
  <c r="A60"/>
  <c r="M60"/>
  <c r="M59"/>
  <c r="A17" i="10"/>
  <c r="N16"/>
  <c r="A430" i="16"/>
  <c r="M429"/>
  <c r="A30" i="10"/>
  <c r="N29"/>
  <c r="M299" i="16"/>
  <c r="A300"/>
  <c r="A162"/>
  <c r="M161"/>
  <c r="A18" i="10"/>
  <c r="N17"/>
  <c r="A19" i="16"/>
  <c r="M18"/>
  <c r="A301"/>
  <c r="M300"/>
  <c r="N18" i="10"/>
  <c r="A19"/>
  <c r="A431" i="16"/>
  <c r="M430"/>
  <c r="A20"/>
  <c r="M19"/>
  <c r="M162"/>
  <c r="A163"/>
  <c r="A31" i="10"/>
  <c r="N30"/>
  <c r="A164" i="16"/>
  <c r="M163"/>
  <c r="A432"/>
  <c r="M431"/>
  <c r="A302"/>
  <c r="M301"/>
  <c r="A20" i="10"/>
  <c r="N20"/>
  <c r="N19"/>
  <c r="N31"/>
  <c r="A32"/>
  <c r="A21" i="16"/>
  <c r="M20"/>
  <c r="A33" i="10"/>
  <c r="N32"/>
  <c r="M302" i="16"/>
  <c r="A303"/>
  <c r="M164"/>
  <c r="A165"/>
  <c r="A22"/>
  <c r="M21"/>
  <c r="A433"/>
  <c r="M432"/>
  <c r="A434"/>
  <c r="M433"/>
  <c r="M303"/>
  <c r="A304"/>
  <c r="A23"/>
  <c r="M22"/>
  <c r="A166"/>
  <c r="M165"/>
  <c r="A34" i="10"/>
  <c r="N33"/>
  <c r="M304" i="16"/>
  <c r="A305"/>
  <c r="M166"/>
  <c r="A167"/>
  <c r="A35" i="10"/>
  <c r="N34"/>
  <c r="A24" i="16"/>
  <c r="M23"/>
  <c r="A435"/>
  <c r="M434"/>
  <c r="A168"/>
  <c r="M167"/>
  <c r="M305"/>
  <c r="A306"/>
  <c r="A25"/>
  <c r="M24"/>
  <c r="A436"/>
  <c r="M435"/>
  <c r="N35" i="10"/>
  <c r="A39"/>
  <c r="A307" i="16"/>
  <c r="M306"/>
  <c r="M436"/>
  <c r="A437"/>
  <c r="A40" i="10"/>
  <c r="N39"/>
  <c r="A26" i="16"/>
  <c r="M25"/>
  <c r="A169"/>
  <c r="M168"/>
  <c r="A438"/>
  <c r="M437"/>
  <c r="A27"/>
  <c r="M26"/>
  <c r="M169"/>
  <c r="A170"/>
  <c r="A41" i="10"/>
  <c r="N40"/>
  <c r="M307" i="16"/>
  <c r="A308"/>
  <c r="M27"/>
  <c r="A28"/>
  <c r="M308"/>
  <c r="A309"/>
  <c r="A171"/>
  <c r="M170"/>
  <c r="A42" i="10"/>
  <c r="N41"/>
  <c r="M438" i="16"/>
  <c r="A439"/>
  <c r="M309"/>
  <c r="A310"/>
  <c r="A440"/>
  <c r="M439"/>
  <c r="A29"/>
  <c r="M28"/>
  <c r="N42" i="10"/>
  <c r="A43"/>
  <c r="M171" i="16"/>
  <c r="A172"/>
  <c r="A44" i="10"/>
  <c r="N43"/>
  <c r="A173" i="16"/>
  <c r="M172"/>
  <c r="M310"/>
  <c r="A311"/>
  <c r="A441"/>
  <c r="M440"/>
  <c r="A30"/>
  <c r="M29"/>
  <c r="A312"/>
  <c r="M311"/>
  <c r="A442"/>
  <c r="M441"/>
  <c r="M173"/>
  <c r="A174"/>
  <c r="A31"/>
  <c r="M30"/>
  <c r="A45" i="10"/>
  <c r="N44"/>
  <c r="M442" i="16"/>
  <c r="A443"/>
  <c r="A32"/>
  <c r="M31"/>
  <c r="A175"/>
  <c r="M174"/>
  <c r="A46" i="10"/>
  <c r="N45"/>
  <c r="A313" i="16"/>
  <c r="M312"/>
  <c r="A33"/>
  <c r="M32"/>
  <c r="A444"/>
  <c r="M443"/>
  <c r="A47" i="10"/>
  <c r="N46"/>
  <c r="M313" i="16"/>
  <c r="A314"/>
  <c r="A179"/>
  <c r="M175"/>
  <c r="A315"/>
  <c r="M314"/>
  <c r="M444"/>
  <c r="A445"/>
  <c r="M179"/>
  <c r="A180"/>
  <c r="A48" i="10"/>
  <c r="N47"/>
  <c r="M33" i="16"/>
  <c r="A34"/>
  <c r="A448"/>
  <c r="M445"/>
  <c r="A49" i="10"/>
  <c r="N48"/>
  <c r="A181" i="16"/>
  <c r="M180"/>
  <c r="M34"/>
  <c r="A35"/>
  <c r="M315"/>
  <c r="A319"/>
  <c r="A50" i="10"/>
  <c r="N49"/>
  <c r="A320" i="16"/>
  <c r="M319"/>
  <c r="A39"/>
  <c r="M35"/>
  <c r="A182"/>
  <c r="M181"/>
  <c r="M448"/>
  <c r="A449"/>
  <c r="A183"/>
  <c r="M182"/>
  <c r="A450"/>
  <c r="M449"/>
  <c r="M320"/>
  <c r="A321"/>
  <c r="M39"/>
  <c r="A40"/>
  <c r="N50" i="10"/>
  <c r="A51"/>
  <c r="A451" i="16"/>
  <c r="M450"/>
  <c r="A52" i="10"/>
  <c r="N51"/>
  <c r="A322" i="16"/>
  <c r="M321"/>
  <c r="M40"/>
  <c r="A41"/>
  <c r="M183"/>
  <c r="A184"/>
  <c r="A185"/>
  <c r="M184"/>
  <c r="A42"/>
  <c r="M41"/>
  <c r="N52" i="10"/>
  <c r="A53"/>
  <c r="A323" i="16"/>
  <c r="M322"/>
  <c r="M451"/>
  <c r="A452"/>
  <c r="A43"/>
  <c r="M42"/>
  <c r="A456"/>
  <c r="M452"/>
  <c r="N53" i="10"/>
  <c r="A54"/>
  <c r="A324" i="16"/>
  <c r="M323"/>
  <c r="M185"/>
  <c r="A186"/>
  <c r="A457"/>
  <c r="M456"/>
  <c r="A55" i="10"/>
  <c r="N54"/>
  <c r="A325" i="16"/>
  <c r="M324"/>
  <c r="M186"/>
  <c r="A187"/>
  <c r="M43"/>
  <c r="A44"/>
  <c r="M187"/>
  <c r="A188"/>
  <c r="M44"/>
  <c r="A45"/>
  <c r="M45"/>
  <c r="A56" i="10"/>
  <c r="N55"/>
  <c r="A326" i="16"/>
  <c r="M325"/>
  <c r="A458"/>
  <c r="M457"/>
  <c r="A327"/>
  <c r="M326"/>
  <c r="M188"/>
  <c r="A189"/>
  <c r="A459"/>
  <c r="M458"/>
  <c r="A57" i="10"/>
  <c r="N56"/>
  <c r="N57"/>
  <c r="A58"/>
  <c r="A190" i="16"/>
  <c r="M189"/>
  <c r="M459"/>
  <c r="A460"/>
  <c r="M327"/>
  <c r="A328"/>
  <c r="A329"/>
  <c r="M328"/>
  <c r="M460"/>
  <c r="A461"/>
  <c r="N58" i="10"/>
  <c r="A59"/>
  <c r="A191" i="16"/>
  <c r="M190"/>
  <c r="M191"/>
  <c r="A192"/>
  <c r="A462"/>
  <c r="M461"/>
  <c r="A60" i="10"/>
  <c r="N59"/>
  <c r="M329" i="16"/>
  <c r="A330"/>
  <c r="M192"/>
  <c r="A193"/>
  <c r="M330"/>
  <c r="A331"/>
  <c r="A463"/>
  <c r="M462"/>
  <c r="A61" i="10"/>
  <c r="N60"/>
  <c r="M331" i="16"/>
  <c r="A332"/>
  <c r="N61" i="10"/>
  <c r="A62"/>
  <c r="M193" i="16"/>
  <c r="A194"/>
  <c r="A464"/>
  <c r="M463"/>
  <c r="A63" i="10"/>
  <c r="N62"/>
  <c r="M332" i="16"/>
  <c r="A333"/>
  <c r="A465"/>
  <c r="M464"/>
  <c r="A195"/>
  <c r="M194"/>
  <c r="M333"/>
  <c r="A334"/>
  <c r="M195"/>
  <c r="A196"/>
  <c r="M465"/>
  <c r="A466"/>
  <c r="A64" i="10"/>
  <c r="N63"/>
  <c r="A65"/>
  <c r="N64"/>
  <c r="A467" i="16"/>
  <c r="M466"/>
  <c r="M334"/>
  <c r="A335"/>
  <c r="M196"/>
  <c r="A197"/>
  <c r="A468"/>
  <c r="M467"/>
  <c r="M197"/>
  <c r="A198"/>
  <c r="M335"/>
  <c r="A336"/>
  <c r="N65" i="10"/>
  <c r="A66"/>
  <c r="A337" i="16"/>
  <c r="M336"/>
  <c r="N66" i="10"/>
  <c r="A67"/>
  <c r="M198" i="16"/>
  <c r="A199"/>
  <c r="A469"/>
  <c r="M468"/>
  <c r="A68" i="10"/>
  <c r="N67"/>
  <c r="A470" i="16"/>
  <c r="M469"/>
  <c r="M199"/>
  <c r="A200"/>
  <c r="M337"/>
  <c r="A338"/>
  <c r="A471"/>
  <c r="M470"/>
  <c r="M338"/>
  <c r="A339"/>
  <c r="M200"/>
  <c r="A201"/>
  <c r="A69" i="10"/>
  <c r="N68"/>
  <c r="M339" i="16"/>
  <c r="A340"/>
  <c r="M201"/>
  <c r="A202"/>
  <c r="N69" i="10"/>
  <c r="A70"/>
  <c r="A472" i="16"/>
  <c r="M471"/>
  <c r="A473"/>
  <c r="M472"/>
  <c r="A341"/>
  <c r="M340"/>
  <c r="A203"/>
  <c r="M202"/>
  <c r="N70" i="10"/>
  <c r="A76"/>
  <c r="A77"/>
  <c r="N76"/>
  <c r="A342" i="16"/>
  <c r="M341"/>
  <c r="M203"/>
  <c r="A204"/>
  <c r="A474"/>
  <c r="M474"/>
  <c r="M473"/>
  <c r="M342"/>
  <c r="A343"/>
  <c r="A205"/>
  <c r="M204"/>
  <c r="A78" i="10"/>
  <c r="N77"/>
  <c r="M343" i="16"/>
  <c r="A344"/>
  <c r="A206"/>
  <c r="M205"/>
  <c r="N78" i="10"/>
  <c r="A79"/>
  <c r="A345" i="16"/>
  <c r="M344"/>
  <c r="A207"/>
  <c r="M206"/>
  <c r="N79" i="10"/>
  <c r="A80"/>
  <c r="M207" i="16"/>
  <c r="A208"/>
  <c r="A81" i="10"/>
  <c r="N80"/>
  <c r="M345" i="16"/>
  <c r="A346"/>
  <c r="M346"/>
  <c r="A347"/>
  <c r="A82" i="10"/>
  <c r="N81"/>
  <c r="A209" i="16"/>
  <c r="M208"/>
  <c r="A83" i="10"/>
  <c r="N82"/>
  <c r="M347" i="16"/>
  <c r="A353"/>
  <c r="M209"/>
  <c r="A210"/>
  <c r="A214"/>
  <c r="M210"/>
  <c r="A354"/>
  <c r="M353"/>
  <c r="A84" i="10"/>
  <c r="N83"/>
  <c r="M354" i="16"/>
  <c r="A355"/>
  <c r="A85" i="10"/>
  <c r="N84"/>
  <c r="M214" i="16"/>
  <c r="A215"/>
  <c r="A218"/>
  <c r="M215"/>
  <c r="M355"/>
  <c r="A356"/>
  <c r="M356"/>
  <c r="A86" i="10"/>
  <c r="N85"/>
  <c r="N86"/>
  <c r="A87"/>
  <c r="M218" i="16"/>
  <c r="A219"/>
  <c r="M219"/>
  <c r="A220"/>
  <c r="N87" i="10"/>
  <c r="A88"/>
  <c r="A89"/>
  <c r="N88"/>
  <c r="M220" i="16"/>
  <c r="A221"/>
  <c r="M221"/>
  <c r="A222"/>
  <c r="N89" i="10"/>
  <c r="A90"/>
  <c r="N90"/>
  <c r="A91"/>
  <c r="M222" i="16"/>
  <c r="A223"/>
  <c r="A224"/>
  <c r="M223"/>
  <c r="A92" i="10"/>
  <c r="N91"/>
  <c r="A93"/>
  <c r="N92"/>
  <c r="M224" i="16"/>
  <c r="A225"/>
  <c r="M225"/>
  <c r="A226"/>
  <c r="A94" i="10"/>
  <c r="N93"/>
  <c r="N94"/>
  <c r="A95"/>
  <c r="M226" i="16"/>
  <c r="A227"/>
  <c r="M227"/>
  <c r="A228"/>
  <c r="A96" i="10"/>
  <c r="N95"/>
  <c r="A97"/>
  <c r="N96"/>
  <c r="M228" i="16"/>
  <c r="A229"/>
  <c r="M229"/>
  <c r="A230"/>
  <c r="A98" i="10"/>
  <c r="N97"/>
  <c r="A99"/>
  <c r="N98"/>
  <c r="M230" i="16"/>
  <c r="A231"/>
  <c r="A232"/>
  <c r="M231"/>
  <c r="A100" i="10"/>
  <c r="N99"/>
  <c r="A101"/>
  <c r="N100"/>
  <c r="M232" i="16"/>
  <c r="A233"/>
  <c r="M233"/>
  <c r="A234"/>
  <c r="A102" i="10"/>
  <c r="N101"/>
  <c r="N102"/>
  <c r="A103"/>
  <c r="M234" i="16"/>
  <c r="A235"/>
  <c r="M235"/>
  <c r="A236"/>
  <c r="A104" i="10"/>
  <c r="N103"/>
  <c r="A105"/>
  <c r="N104"/>
  <c r="M236" i="16"/>
  <c r="A237"/>
  <c r="M237"/>
  <c r="A238"/>
  <c r="A109" i="10"/>
  <c r="N105"/>
  <c r="A110"/>
  <c r="N109"/>
  <c r="M238" i="16"/>
  <c r="A239"/>
  <c r="A240"/>
  <c r="M239"/>
  <c r="A111" i="10"/>
  <c r="N110"/>
  <c r="A112"/>
  <c r="N111"/>
  <c r="M240" i="16"/>
  <c r="A241"/>
  <c r="M241"/>
  <c r="A242"/>
  <c r="A113" i="10"/>
  <c r="N112"/>
  <c r="N113"/>
  <c r="A114"/>
  <c r="M242" i="16"/>
  <c r="A243"/>
  <c r="M243"/>
  <c r="A244"/>
  <c r="A115" i="10"/>
  <c r="N114"/>
  <c r="A116"/>
  <c r="N115"/>
  <c r="M244" i="16"/>
  <c r="A245"/>
  <c r="M245"/>
  <c r="A249"/>
  <c r="A117" i="10"/>
  <c r="N116"/>
  <c r="A118"/>
  <c r="N117"/>
  <c r="M249" i="16"/>
  <c r="A250"/>
  <c r="A251"/>
  <c r="M250"/>
  <c r="A119" i="10"/>
  <c r="N118"/>
  <c r="A120"/>
  <c r="N119"/>
  <c r="M251" i="16"/>
  <c r="A252"/>
  <c r="M252"/>
  <c r="A253"/>
  <c r="A121" i="10"/>
  <c r="N120"/>
  <c r="N121"/>
  <c r="A122"/>
  <c r="M253" i="16"/>
  <c r="A254"/>
  <c r="M254"/>
  <c r="A255"/>
  <c r="A123" i="10"/>
  <c r="N122"/>
  <c r="A124"/>
  <c r="N123"/>
  <c r="M255" i="16"/>
  <c r="A256"/>
  <c r="M256"/>
  <c r="A257"/>
  <c r="A125" i="10"/>
  <c r="N124"/>
  <c r="A126"/>
  <c r="N125"/>
  <c r="M257" i="16"/>
  <c r="A258"/>
  <c r="A259"/>
  <c r="M258"/>
  <c r="A127" i="10"/>
  <c r="N126"/>
  <c r="A128"/>
  <c r="N127"/>
  <c r="M259" i="16"/>
  <c r="A260"/>
  <c r="M260"/>
  <c r="A261"/>
  <c r="A129" i="10"/>
  <c r="N128"/>
  <c r="N129"/>
  <c r="A130"/>
  <c r="M261" i="16"/>
  <c r="A262"/>
  <c r="M262"/>
  <c r="A263"/>
  <c r="A131" i="10"/>
  <c r="N130"/>
  <c r="A132"/>
  <c r="N131"/>
  <c r="M263" i="16"/>
  <c r="A264"/>
  <c r="M264"/>
  <c r="A265"/>
  <c r="A133" i="10"/>
  <c r="N132"/>
  <c r="A134"/>
  <c r="N133"/>
  <c r="M265" i="16"/>
  <c r="A266"/>
  <c r="A267"/>
  <c r="M266"/>
  <c r="A135" i="10"/>
  <c r="N134"/>
  <c r="A136"/>
  <c r="N135"/>
  <c r="M267" i="16"/>
  <c r="A268"/>
  <c r="M268"/>
  <c r="A269"/>
  <c r="A137" i="10"/>
  <c r="N136"/>
  <c r="N137"/>
  <c r="A138"/>
  <c r="M269" i="16"/>
  <c r="A270"/>
  <c r="M270"/>
  <c r="A271"/>
  <c r="A139" i="10"/>
  <c r="N138"/>
  <c r="A140"/>
  <c r="N139"/>
  <c r="M271" i="16"/>
  <c r="A272"/>
  <c r="M272"/>
  <c r="A273"/>
  <c r="A144" i="10"/>
  <c r="N140"/>
  <c r="A145"/>
  <c r="N144"/>
  <c r="M273" i="16"/>
  <c r="A274"/>
  <c r="A275"/>
  <c r="M274"/>
  <c r="A146" i="10"/>
  <c r="N145"/>
  <c r="A147"/>
  <c r="N146"/>
  <c r="M275" i="16"/>
  <c r="A276"/>
  <c r="M276"/>
  <c r="A277"/>
  <c r="A148" i="10"/>
  <c r="N147"/>
  <c r="N148"/>
  <c r="A149"/>
  <c r="M277" i="16"/>
  <c r="A278"/>
  <c r="M278"/>
  <c r="A279"/>
  <c r="A150" i="10"/>
  <c r="N149"/>
  <c r="A151"/>
  <c r="N150"/>
  <c r="M279" i="16"/>
  <c r="A280"/>
  <c r="M280"/>
  <c r="A284"/>
  <c r="A152" i="10"/>
  <c r="N151"/>
  <c r="A153"/>
  <c r="N152"/>
  <c r="M284" i="16"/>
  <c r="A285"/>
  <c r="A286"/>
  <c r="M285"/>
  <c r="A154" i="10"/>
  <c r="N153"/>
  <c r="A155"/>
  <c r="N154"/>
  <c r="A287" i="16"/>
  <c r="M287"/>
  <c r="M286"/>
  <c r="A156" i="10"/>
  <c r="N155"/>
  <c r="A157"/>
  <c r="N156"/>
  <c r="A158"/>
  <c r="N157"/>
  <c r="A159"/>
  <c r="N158"/>
  <c r="A160"/>
  <c r="N159"/>
  <c r="A161"/>
  <c r="N160"/>
  <c r="A162"/>
  <c r="N161"/>
  <c r="A163"/>
  <c r="N162"/>
  <c r="A164"/>
  <c r="N163"/>
  <c r="N164"/>
  <c r="A165"/>
  <c r="A166"/>
  <c r="N165"/>
  <c r="A167"/>
  <c r="N166"/>
  <c r="A168"/>
  <c r="N167"/>
  <c r="A169"/>
  <c r="N168"/>
  <c r="A170"/>
  <c r="N169"/>
  <c r="A171"/>
  <c r="N170"/>
  <c r="A172"/>
  <c r="N171"/>
  <c r="N172"/>
  <c r="A173"/>
  <c r="A174"/>
  <c r="N173"/>
  <c r="A175"/>
  <c r="N174"/>
  <c r="A179"/>
  <c r="N175"/>
  <c r="A180"/>
  <c r="N179"/>
  <c r="A181"/>
  <c r="N180"/>
  <c r="A182"/>
  <c r="N181"/>
  <c r="A183"/>
  <c r="N182"/>
  <c r="N183"/>
  <c r="A186"/>
  <c r="A187"/>
  <c r="N186"/>
  <c r="A188"/>
  <c r="N187"/>
  <c r="A189"/>
  <c r="N188"/>
  <c r="A190"/>
  <c r="N189"/>
  <c r="A191"/>
  <c r="N190"/>
  <c r="A192"/>
  <c r="N191"/>
  <c r="A193"/>
  <c r="N192"/>
  <c r="N193"/>
  <c r="A194"/>
  <c r="A195"/>
  <c r="N194"/>
  <c r="A196"/>
  <c r="N195"/>
  <c r="A197"/>
  <c r="N196"/>
  <c r="A198"/>
  <c r="N197"/>
  <c r="A199"/>
  <c r="N198"/>
  <c r="A200"/>
  <c r="N199"/>
  <c r="A201"/>
  <c r="N200"/>
  <c r="N201"/>
  <c r="A202"/>
  <c r="A203"/>
  <c r="N202"/>
  <c r="A204"/>
  <c r="N203"/>
  <c r="A205"/>
  <c r="N204"/>
  <c r="A206"/>
  <c r="N205"/>
  <c r="A207"/>
  <c r="N206"/>
  <c r="A208"/>
  <c r="N207"/>
  <c r="A209"/>
  <c r="N208"/>
  <c r="N209"/>
  <c r="A210"/>
  <c r="A214"/>
  <c r="N210"/>
  <c r="A215"/>
  <c r="N214"/>
  <c r="A216"/>
  <c r="N215"/>
  <c r="A217"/>
  <c r="N216"/>
  <c r="A218"/>
  <c r="N217"/>
  <c r="A219"/>
  <c r="N218"/>
  <c r="A220"/>
  <c r="N219"/>
  <c r="N220"/>
  <c r="A221"/>
  <c r="A222"/>
  <c r="N221"/>
  <c r="A223"/>
  <c r="N222"/>
  <c r="A224"/>
  <c r="N223"/>
  <c r="A225"/>
  <c r="N224"/>
  <c r="A226"/>
  <c r="N225"/>
  <c r="A227"/>
  <c r="N226"/>
  <c r="A228"/>
  <c r="N227"/>
  <c r="N228"/>
  <c r="A229"/>
  <c r="A230"/>
  <c r="N229"/>
  <c r="A231"/>
  <c r="N230"/>
  <c r="A232"/>
  <c r="N231"/>
  <c r="N232"/>
  <c r="A233"/>
  <c r="A234"/>
  <c r="N233"/>
  <c r="A235"/>
  <c r="N234"/>
  <c r="A236"/>
  <c r="N235"/>
  <c r="A237"/>
  <c r="N236"/>
  <c r="A238"/>
  <c r="N237"/>
  <c r="N238"/>
  <c r="A239"/>
  <c r="A240"/>
  <c r="N239"/>
  <c r="A241"/>
  <c r="N240"/>
  <c r="A242"/>
  <c r="N241"/>
  <c r="A243"/>
  <c r="N242"/>
  <c r="A244"/>
  <c r="N243"/>
  <c r="A245"/>
  <c r="N244"/>
  <c r="A249"/>
  <c r="N245"/>
  <c r="A250"/>
  <c r="N249"/>
  <c r="A251"/>
  <c r="N250"/>
  <c r="N251"/>
  <c r="A252"/>
  <c r="A253"/>
  <c r="N252"/>
  <c r="A254"/>
  <c r="N253"/>
  <c r="A255"/>
  <c r="N254"/>
  <c r="A256"/>
  <c r="N255"/>
  <c r="A257"/>
  <c r="N256"/>
  <c r="N257"/>
  <c r="A258"/>
  <c r="A259"/>
  <c r="N258"/>
  <c r="A260"/>
  <c r="N259"/>
  <c r="A261"/>
  <c r="N260"/>
  <c r="A262"/>
  <c r="N261"/>
  <c r="A263"/>
  <c r="N262"/>
  <c r="A264"/>
  <c r="N263"/>
  <c r="A265"/>
  <c r="N264"/>
  <c r="A266"/>
  <c r="N265"/>
  <c r="A267"/>
  <c r="N266"/>
  <c r="N267"/>
  <c r="A268"/>
  <c r="A269"/>
  <c r="N268"/>
  <c r="A270"/>
  <c r="N269"/>
  <c r="A271"/>
  <c r="N270"/>
  <c r="A272"/>
  <c r="N271"/>
  <c r="A273"/>
  <c r="N272"/>
  <c r="N273"/>
  <c r="A274"/>
  <c r="A275"/>
  <c r="N274"/>
  <c r="A276"/>
  <c r="N275"/>
  <c r="A277"/>
  <c r="N276"/>
  <c r="A278"/>
  <c r="N277"/>
  <c r="A279"/>
  <c r="N278"/>
  <c r="A280"/>
  <c r="N279"/>
  <c r="A284"/>
  <c r="N280"/>
  <c r="A285"/>
  <c r="N284"/>
  <c r="A286"/>
  <c r="N285"/>
  <c r="N286"/>
  <c r="A287"/>
  <c r="A288"/>
  <c r="N287"/>
  <c r="A289"/>
  <c r="N288"/>
  <c r="A290"/>
  <c r="N289"/>
  <c r="A293"/>
  <c r="N290"/>
  <c r="A294"/>
  <c r="N293"/>
  <c r="N294"/>
  <c r="A295"/>
  <c r="A296"/>
  <c r="N295"/>
  <c r="A297"/>
  <c r="N296"/>
  <c r="A298"/>
  <c r="N297"/>
  <c r="A299"/>
  <c r="N298"/>
  <c r="A300"/>
  <c r="N299"/>
  <c r="A301"/>
  <c r="N300"/>
  <c r="A302"/>
  <c r="N301"/>
  <c r="A303"/>
  <c r="N302"/>
  <c r="A304"/>
  <c r="N303"/>
  <c r="N304"/>
  <c r="A305"/>
  <c r="A306"/>
  <c r="N305"/>
  <c r="A310"/>
  <c r="N306"/>
  <c r="A311"/>
  <c r="N310"/>
  <c r="A312"/>
  <c r="N311"/>
  <c r="A313"/>
  <c r="N312"/>
  <c r="N313"/>
  <c r="A314"/>
  <c r="A315"/>
  <c r="N314"/>
  <c r="A319"/>
  <c r="N315"/>
  <c r="A320"/>
  <c r="N319"/>
  <c r="A321"/>
  <c r="N320"/>
  <c r="A322"/>
  <c r="N321"/>
  <c r="A323"/>
  <c r="N322"/>
  <c r="A324"/>
  <c r="N323"/>
  <c r="A325"/>
  <c r="N324"/>
  <c r="A326"/>
  <c r="N325"/>
  <c r="N326"/>
  <c r="A327"/>
  <c r="N327"/>
  <c r="A328"/>
  <c r="N328"/>
  <c r="A329"/>
  <c r="N329"/>
  <c r="A330"/>
  <c r="N330"/>
  <c r="A331"/>
  <c r="N331"/>
  <c r="A332"/>
  <c r="N332"/>
  <c r="A333"/>
  <c r="N333"/>
  <c r="A334"/>
  <c r="N334"/>
  <c r="A335"/>
  <c r="N335"/>
  <c r="A336"/>
  <c r="N336"/>
  <c r="A337"/>
  <c r="N337"/>
  <c r="A338"/>
  <c r="N338"/>
  <c r="A339"/>
  <c r="N339"/>
  <c r="A340"/>
  <c r="N340"/>
  <c r="A341"/>
  <c r="N341"/>
  <c r="A342"/>
  <c r="N342"/>
  <c r="A343"/>
  <c r="N343"/>
  <c r="A344"/>
  <c r="N344"/>
  <c r="A345"/>
  <c r="N345"/>
  <c r="A346"/>
  <c r="N346"/>
  <c r="A347"/>
  <c r="N347"/>
  <c r="A348"/>
  <c r="N348"/>
  <c r="A349"/>
  <c r="N349"/>
  <c r="A350"/>
  <c r="N350"/>
  <c r="A354"/>
  <c r="N354"/>
  <c r="A355"/>
  <c r="N355"/>
  <c r="A356"/>
  <c r="N356"/>
  <c r="A357"/>
  <c r="N357"/>
  <c r="A358"/>
  <c r="N358"/>
  <c r="A359"/>
  <c r="N359"/>
  <c r="A360"/>
  <c r="N360"/>
  <c r="A361"/>
  <c r="N361"/>
  <c r="A362"/>
  <c r="N362"/>
  <c r="A363"/>
  <c r="N363"/>
  <c r="A364"/>
  <c r="N364"/>
  <c r="A365"/>
  <c r="N365"/>
  <c r="A368"/>
  <c r="N368"/>
  <c r="A369"/>
  <c r="N369"/>
  <c r="A370"/>
  <c r="N370"/>
  <c r="A371"/>
  <c r="N371"/>
  <c r="A372"/>
  <c r="N372"/>
  <c r="A373"/>
  <c r="N373"/>
  <c r="A374"/>
  <c r="N374"/>
  <c r="A375"/>
  <c r="N375"/>
  <c r="A376"/>
  <c r="N376"/>
  <c r="A377"/>
  <c r="N377"/>
  <c r="A378"/>
  <c r="N378"/>
  <c r="A379"/>
  <c r="N379"/>
  <c r="A380"/>
  <c r="N380"/>
  <c r="A381"/>
  <c r="N381"/>
  <c r="A382"/>
  <c r="N382"/>
  <c r="A383"/>
  <c r="N383"/>
  <c r="A384"/>
  <c r="N384"/>
  <c r="A385"/>
  <c r="N385"/>
  <c r="A389"/>
  <c r="N389"/>
  <c r="A390"/>
  <c r="N390"/>
  <c r="A391"/>
  <c r="N391"/>
  <c r="A392"/>
  <c r="N392"/>
  <c r="A393"/>
  <c r="N393"/>
  <c r="A394"/>
  <c r="N394"/>
  <c r="A395"/>
  <c r="N395"/>
  <c r="A396"/>
  <c r="N396"/>
  <c r="A397"/>
  <c r="N397"/>
  <c r="A398"/>
  <c r="N398"/>
  <c r="A399"/>
  <c r="N399"/>
  <c r="A400"/>
  <c r="N400"/>
  <c r="A401"/>
  <c r="N401"/>
  <c r="A402"/>
  <c r="N402"/>
  <c r="A403"/>
  <c r="N403"/>
  <c r="A404"/>
  <c r="N404"/>
  <c r="A405"/>
  <c r="N405"/>
  <c r="A406"/>
  <c r="N406"/>
  <c r="A407"/>
  <c r="N407"/>
  <c r="A408"/>
  <c r="N408"/>
  <c r="A409"/>
  <c r="N409"/>
  <c r="A410"/>
  <c r="N410"/>
  <c r="A411"/>
  <c r="N411"/>
  <c r="A412"/>
  <c r="N412"/>
  <c r="A413"/>
  <c r="N413"/>
  <c r="A414"/>
  <c r="N414"/>
  <c r="A415"/>
  <c r="N415"/>
  <c r="A416"/>
  <c r="N416"/>
  <c r="A417"/>
  <c r="N417"/>
  <c r="A418"/>
  <c r="N418"/>
  <c r="A419"/>
  <c r="N419"/>
  <c r="A420"/>
  <c r="N420"/>
  <c r="A424"/>
  <c r="N424"/>
  <c r="A425"/>
  <c r="N425"/>
  <c r="A426"/>
  <c r="N426"/>
  <c r="A427"/>
  <c r="N427"/>
  <c r="A428"/>
  <c r="N428"/>
  <c r="A429"/>
  <c r="N429"/>
  <c r="A430"/>
  <c r="N430"/>
  <c r="A431"/>
  <c r="N431"/>
  <c r="A432"/>
  <c r="N432"/>
  <c r="A433"/>
  <c r="A434"/>
  <c r="N433"/>
  <c r="N434"/>
  <c r="A435"/>
  <c r="N435"/>
  <c r="A436"/>
  <c r="N436"/>
  <c r="A437"/>
  <c r="N437"/>
  <c r="A438"/>
  <c r="N438"/>
  <c r="A439"/>
  <c r="N439"/>
  <c r="A440"/>
  <c r="N440"/>
  <c r="A441"/>
  <c r="A442"/>
  <c r="N441"/>
  <c r="N442"/>
  <c r="A443"/>
  <c r="A444"/>
  <c r="N443"/>
  <c r="N444"/>
  <c r="A445"/>
  <c r="N445"/>
  <c r="A446"/>
  <c r="N446"/>
  <c r="A447"/>
  <c r="N447"/>
  <c r="A448"/>
  <c r="N448"/>
  <c r="A449"/>
  <c r="N449"/>
  <c r="A450"/>
  <c r="N450"/>
  <c r="A451"/>
  <c r="A452"/>
  <c r="N451"/>
  <c r="N452"/>
  <c r="A453"/>
  <c r="N453"/>
  <c r="A454"/>
  <c r="N454"/>
  <c r="A455"/>
  <c r="N455"/>
  <c r="A459"/>
  <c r="N459"/>
  <c r="A460"/>
  <c r="A461"/>
  <c r="N460"/>
  <c r="N461"/>
  <c r="A462"/>
  <c r="A463"/>
  <c r="N462"/>
  <c r="N463"/>
  <c r="A464"/>
  <c r="N464"/>
  <c r="A465"/>
  <c r="N465"/>
  <c r="A466"/>
  <c r="N466"/>
  <c r="A467"/>
  <c r="N467"/>
  <c r="A468"/>
  <c r="N468"/>
  <c r="A469"/>
  <c r="N469"/>
  <c r="A470"/>
  <c r="A471"/>
  <c r="N470"/>
  <c r="N471"/>
  <c r="A472"/>
  <c r="N472"/>
  <c r="A473"/>
  <c r="N473"/>
  <c r="A474"/>
  <c r="N474"/>
  <c r="A475"/>
  <c r="N475"/>
  <c r="A476"/>
  <c r="A477"/>
  <c r="N476"/>
  <c r="N477"/>
  <c r="A478"/>
  <c r="A479"/>
  <c r="N478"/>
  <c r="N479"/>
  <c r="A480"/>
  <c r="N480"/>
  <c r="A481"/>
  <c r="N481"/>
  <c r="A482"/>
  <c r="N482"/>
  <c r="A483"/>
  <c r="N483"/>
  <c r="A484"/>
  <c r="N484"/>
  <c r="A485"/>
  <c r="N485"/>
  <c r="A486"/>
  <c r="A487"/>
  <c r="N486"/>
  <c r="N487"/>
  <c r="A488"/>
  <c r="N488"/>
  <c r="A489"/>
  <c r="N489"/>
  <c r="A490"/>
  <c r="N490"/>
  <c r="A494"/>
  <c r="N494"/>
  <c r="A495"/>
  <c r="A496"/>
  <c r="N495"/>
  <c r="N496"/>
  <c r="A497"/>
  <c r="A498"/>
  <c r="N497"/>
  <c r="N498"/>
  <c r="A499"/>
  <c r="N499"/>
  <c r="A500"/>
  <c r="N500"/>
  <c r="A501"/>
  <c r="N501"/>
  <c r="A502"/>
  <c r="N502"/>
  <c r="A505"/>
  <c r="A506"/>
  <c r="N505"/>
  <c r="N506"/>
  <c r="A507"/>
  <c r="A508"/>
  <c r="N507"/>
  <c r="N508"/>
  <c r="A509"/>
  <c r="N509"/>
  <c r="A510"/>
  <c r="N510"/>
  <c r="A511"/>
  <c r="N511"/>
  <c r="A512"/>
  <c r="N512"/>
  <c r="A513"/>
  <c r="N513"/>
  <c r="A514"/>
  <c r="N514"/>
  <c r="A515"/>
  <c r="A516"/>
  <c r="N515"/>
  <c r="N516"/>
  <c r="A517"/>
  <c r="N517"/>
  <c r="A518"/>
  <c r="N518"/>
  <c r="A519"/>
  <c r="N519"/>
  <c r="A520"/>
  <c r="N520"/>
  <c r="A521"/>
  <c r="A522"/>
  <c r="N521"/>
  <c r="N522"/>
  <c r="A523"/>
  <c r="A524"/>
  <c r="N523"/>
  <c r="N524"/>
  <c r="A528"/>
  <c r="N528"/>
  <c r="A529"/>
  <c r="N529"/>
  <c r="A530"/>
  <c r="N530"/>
  <c r="A531"/>
  <c r="N531"/>
  <c r="A534"/>
  <c r="N534"/>
  <c r="A535"/>
  <c r="N535"/>
  <c r="A536"/>
  <c r="A537"/>
  <c r="N536"/>
  <c r="N537"/>
  <c r="A538"/>
  <c r="N538"/>
  <c r="A539"/>
  <c r="N539"/>
  <c r="A540"/>
  <c r="N540"/>
  <c r="A541"/>
  <c r="N541"/>
  <c r="A542"/>
  <c r="A543"/>
  <c r="N542"/>
  <c r="N543"/>
  <c r="A544"/>
  <c r="A545"/>
  <c r="N544"/>
  <c r="N545"/>
  <c r="A546"/>
  <c r="N546"/>
  <c r="A547"/>
  <c r="N547"/>
  <c r="A550"/>
  <c r="N550"/>
  <c r="A551"/>
  <c r="N551"/>
  <c r="A552"/>
  <c r="N552"/>
  <c r="A553"/>
  <c r="N553"/>
  <c r="A554"/>
  <c r="A555"/>
  <c r="N554"/>
  <c r="N555"/>
  <c r="A556"/>
  <c r="N556"/>
  <c r="A558"/>
  <c r="N558"/>
  <c r="A559"/>
  <c r="N559"/>
  <c r="A563"/>
  <c r="N563"/>
  <c r="A564"/>
  <c r="A565"/>
  <c r="N564"/>
  <c r="N565"/>
  <c r="A566"/>
  <c r="A567"/>
  <c r="N566"/>
  <c r="N567"/>
  <c r="A568"/>
  <c r="N568"/>
  <c r="A569"/>
  <c r="N569"/>
  <c r="A570"/>
  <c r="N570"/>
  <c r="A571"/>
  <c r="N571"/>
  <c r="A572"/>
  <c r="N572"/>
  <c r="A573"/>
  <c r="N573"/>
  <c r="A574"/>
  <c r="A575"/>
  <c r="N574"/>
  <c r="N575"/>
  <c r="A576"/>
  <c r="A577"/>
  <c r="N576"/>
  <c r="N577"/>
  <c r="A578"/>
  <c r="A579"/>
  <c r="N578"/>
  <c r="N579"/>
  <c r="A580"/>
  <c r="N580"/>
  <c r="A583"/>
  <c r="N583"/>
  <c r="A584"/>
  <c r="N584"/>
  <c r="A585"/>
  <c r="N585"/>
  <c r="A586"/>
  <c r="N586"/>
  <c r="A587"/>
  <c r="N587"/>
  <c r="A588"/>
  <c r="A589"/>
  <c r="N588"/>
  <c r="N589"/>
  <c r="A590"/>
  <c r="N590"/>
  <c r="A591"/>
  <c r="N591"/>
  <c r="A594"/>
  <c r="N594"/>
  <c r="A598"/>
  <c r="N598"/>
  <c r="A599"/>
  <c r="A600"/>
  <c r="N599"/>
  <c r="N600"/>
  <c r="A601"/>
  <c r="A605"/>
  <c r="N601"/>
  <c r="N605"/>
  <c r="A606"/>
  <c r="A607"/>
  <c r="N606"/>
  <c r="N607"/>
  <c r="A608"/>
  <c r="N608"/>
  <c r="A609"/>
  <c r="N609"/>
  <c r="A610"/>
  <c r="A611"/>
  <c r="N610"/>
  <c r="N611"/>
  <c r="A612"/>
  <c r="N612"/>
  <c r="A613"/>
  <c r="N613"/>
  <c r="A614"/>
  <c r="N614"/>
  <c r="A615"/>
  <c r="N615"/>
  <c r="A616"/>
  <c r="A617"/>
  <c r="N616"/>
  <c r="N617"/>
  <c r="A618"/>
  <c r="A619"/>
  <c r="N618"/>
  <c r="N619"/>
  <c r="A620"/>
  <c r="N620"/>
  <c r="A621"/>
  <c r="N621"/>
  <c r="A622"/>
  <c r="N622"/>
  <c r="A623"/>
  <c r="N623"/>
  <c r="A624"/>
  <c r="N624"/>
  <c r="A625"/>
  <c r="N625"/>
  <c r="A626"/>
  <c r="A627"/>
  <c r="N626"/>
  <c r="N627"/>
  <c r="A628"/>
  <c r="A629"/>
  <c r="N628"/>
  <c r="N629"/>
  <c r="A633"/>
  <c r="N633"/>
  <c r="A634"/>
  <c r="A635"/>
  <c r="N634"/>
  <c r="A636"/>
  <c r="N635"/>
  <c r="N636"/>
  <c r="A637"/>
  <c r="A638"/>
  <c r="N637"/>
  <c r="A639"/>
  <c r="N638"/>
  <c r="A642"/>
  <c r="N639"/>
  <c r="N642"/>
  <c r="A643"/>
  <c r="N643"/>
  <c r="A644"/>
  <c r="A645"/>
  <c r="N644"/>
  <c r="N645"/>
  <c r="A646"/>
  <c r="A647"/>
  <c r="N646"/>
  <c r="N647"/>
  <c r="A648"/>
  <c r="N648"/>
  <c r="A649"/>
  <c r="A650"/>
  <c r="N649"/>
  <c r="N650"/>
  <c r="A651"/>
  <c r="A652"/>
  <c r="N651"/>
  <c r="N652"/>
  <c r="A653"/>
  <c r="A654"/>
  <c r="N653"/>
  <c r="N654"/>
  <c r="A655"/>
  <c r="N655"/>
  <c r="A656"/>
  <c r="N656"/>
  <c r="A657"/>
  <c r="A658"/>
  <c r="N657"/>
  <c r="N658"/>
  <c r="A659"/>
  <c r="A660"/>
  <c r="N659"/>
  <c r="N660"/>
  <c r="A661"/>
  <c r="A662"/>
  <c r="N661"/>
  <c r="N662"/>
  <c r="A666"/>
  <c r="N666"/>
  <c r="A667"/>
  <c r="N667"/>
  <c r="A668"/>
  <c r="A669"/>
  <c r="N668"/>
  <c r="N669"/>
  <c r="A670"/>
  <c r="A671"/>
  <c r="N670"/>
  <c r="N671"/>
  <c r="A672"/>
  <c r="A673"/>
  <c r="N672"/>
  <c r="N673"/>
  <c r="A674"/>
  <c r="N674"/>
  <c r="A677"/>
  <c r="N677"/>
  <c r="A678"/>
  <c r="A679"/>
  <c r="N678"/>
  <c r="N679"/>
  <c r="A680"/>
  <c r="A681"/>
  <c r="N680"/>
  <c r="N681"/>
  <c r="A682"/>
  <c r="A683"/>
  <c r="N682"/>
  <c r="N683"/>
  <c r="A684"/>
  <c r="N684"/>
  <c r="A685"/>
  <c r="N685"/>
  <c r="A686"/>
  <c r="N686"/>
  <c r="A687"/>
  <c r="N687"/>
</calcChain>
</file>

<file path=xl/sharedStrings.xml><?xml version="1.0" encoding="utf-8"?>
<sst xmlns="http://schemas.openxmlformats.org/spreadsheetml/2006/main" count="6738" uniqueCount="715">
  <si>
    <t>NA</t>
  </si>
  <si>
    <t>Apresuntado</t>
  </si>
  <si>
    <t>Barreado</t>
  </si>
  <si>
    <t>Camarão à baiana</t>
  </si>
  <si>
    <t>Creme de Leite</t>
  </si>
  <si>
    <t>Estrogonofe de carne</t>
  </si>
  <si>
    <t>Estrogonofe de frango</t>
  </si>
  <si>
    <t>Maniçoba</t>
  </si>
  <si>
    <t>Maria mole</t>
  </si>
  <si>
    <t>Marmelada</t>
  </si>
  <si>
    <t>Quibebe</t>
  </si>
  <si>
    <t>Quindim</t>
  </si>
  <si>
    <t>Rapadura</t>
  </si>
  <si>
    <t>Salame</t>
  </si>
  <si>
    <t>Sarapatel</t>
  </si>
  <si>
    <t>Tabule</t>
  </si>
  <si>
    <t>Tacacá</t>
  </si>
  <si>
    <t>Vaca atolada</t>
  </si>
  <si>
    <t>Vatapá</t>
  </si>
  <si>
    <t>Umidade</t>
  </si>
  <si>
    <t>Proteína</t>
  </si>
  <si>
    <t>Fibra</t>
  </si>
  <si>
    <t>Cinzas</t>
  </si>
  <si>
    <t>Cálcio</t>
  </si>
  <si>
    <t>Magnésio</t>
  </si>
  <si>
    <t>Manganês</t>
  </si>
  <si>
    <t>Fósforo</t>
  </si>
  <si>
    <t>Ferro</t>
  </si>
  <si>
    <t>Sódio</t>
  </si>
  <si>
    <t>Potássio</t>
  </si>
  <si>
    <t>Cobre</t>
  </si>
  <si>
    <t>Zinco</t>
  </si>
  <si>
    <t>Retinol</t>
  </si>
  <si>
    <t>Tiamina</t>
  </si>
  <si>
    <t>Riboflavina</t>
  </si>
  <si>
    <t>Colesterol</t>
  </si>
  <si>
    <t>Tr</t>
  </si>
  <si>
    <t>Açúcar, mascavo</t>
  </si>
  <si>
    <t>Alface, roxa, crua</t>
  </si>
  <si>
    <t>Alho-poró, cru</t>
  </si>
  <si>
    <t>Amendoim, torrado, salgado</t>
  </si>
  <si>
    <t>Catalonha, refogada</t>
  </si>
  <si>
    <t>Corimbatá, assado</t>
  </si>
  <si>
    <t>Corimbatá, cozido</t>
  </si>
  <si>
    <t>Doce, de leite, cremoso</t>
  </si>
  <si>
    <t>Dourada de água doce, fresca</t>
  </si>
  <si>
    <t>Farinha, de mesocarpo de babaçu, crua</t>
  </si>
  <si>
    <t>Farinha, de puba</t>
  </si>
  <si>
    <t>Feijoada</t>
  </si>
  <si>
    <t>Merluza, filé, frito</t>
  </si>
  <si>
    <t>Pescada, filé, molho escabeche</t>
  </si>
  <si>
    <t>Frango, com açafrão</t>
  </si>
  <si>
    <t>Mandioca, frita</t>
  </si>
  <si>
    <t>Manga, Palmer, crua</t>
  </si>
  <si>
    <t>Manjuba, com farinha de trigo, frita</t>
  </si>
  <si>
    <t>Pescada, filé, com farinha de trigo, frito</t>
  </si>
  <si>
    <t>Nhoque, batata, cozido</t>
  </si>
  <si>
    <t>Mortadela</t>
  </si>
  <si>
    <t>Porco, bisteca, crua</t>
  </si>
  <si>
    <t>Macarrão, molho bolognesa</t>
  </si>
  <si>
    <t>Maria mole, coco queimado</t>
  </si>
  <si>
    <t>Omelete, de queijo</t>
  </si>
  <si>
    <t>Ovo, de galinha, inteiro, frito</t>
  </si>
  <si>
    <t>Pastel, de carne, cru</t>
  </si>
  <si>
    <t>Pastel, de carne, frito</t>
  </si>
  <si>
    <t>Pastel, de queijo, cru</t>
  </si>
  <si>
    <t>Pastel, de queijo, frito</t>
  </si>
  <si>
    <t>Abadejo, filé, congelado, assado</t>
  </si>
  <si>
    <t>Abadejo, filé, congelado,cozido</t>
  </si>
  <si>
    <t>Cação, posta, com farinha de trigo, frita</t>
  </si>
  <si>
    <t>Abacaxi, polpa, congelada</t>
  </si>
  <si>
    <t>Açaí, polpa, congelada</t>
  </si>
  <si>
    <t>Cajá, polpa, congelada</t>
  </si>
  <si>
    <t>Pitanga, polpa, congelada</t>
  </si>
  <si>
    <t>Queijo, minas, meia cura</t>
  </si>
  <si>
    <t>Queijo, prato</t>
  </si>
  <si>
    <t>Quiabo, cru</t>
  </si>
  <si>
    <t>Quibe, assado</t>
  </si>
  <si>
    <t>Quibe, cru</t>
  </si>
  <si>
    <t>Quibe, frito</t>
  </si>
  <si>
    <t>Repolho, roxo, cru</t>
  </si>
  <si>
    <t>Repolho, roxo, refogado</t>
  </si>
  <si>
    <t>Rúcula, crua</t>
  </si>
  <si>
    <t>Salada, de legumes, com maionese</t>
  </si>
  <si>
    <t>Salada, de legumes, cozida no vapor</t>
  </si>
  <si>
    <t>Salpicão, de frango</t>
  </si>
  <si>
    <t>Virado à paulista</t>
  </si>
  <si>
    <t>Carne, bovina, contra-filé, à milanesa</t>
  </si>
  <si>
    <t>Bife à cavalo, com contra filé</t>
  </si>
  <si>
    <t>Charuto, de repolho</t>
  </si>
  <si>
    <t>Croquete, de carne, cru</t>
  </si>
  <si>
    <t>Croquete, de carne, frito</t>
  </si>
  <si>
    <t>C</t>
  </si>
  <si>
    <t>Carbo-</t>
  </si>
  <si>
    <t>Vitamina</t>
  </si>
  <si>
    <t>Número do</t>
  </si>
  <si>
    <t>Energia</t>
  </si>
  <si>
    <t>Lipídeos</t>
  </si>
  <si>
    <t>idrato</t>
  </si>
  <si>
    <t>Alimentar</t>
  </si>
  <si>
    <t>RE</t>
  </si>
  <si>
    <t xml:space="preserve">RAE </t>
  </si>
  <si>
    <t>Piridoxina</t>
  </si>
  <si>
    <t>Niacina</t>
  </si>
  <si>
    <t>Alimento</t>
  </si>
  <si>
    <t>Descrição dos alimentos</t>
  </si>
  <si>
    <t>(%)</t>
  </si>
  <si>
    <t>(kcal)</t>
  </si>
  <si>
    <t>(kJ)</t>
  </si>
  <si>
    <t>(g)</t>
  </si>
  <si>
    <t>(mg)</t>
  </si>
  <si>
    <t>(mcg)</t>
  </si>
  <si>
    <t>Cereais e derivados</t>
  </si>
  <si>
    <t>Arroz, integral, cozido</t>
  </si>
  <si>
    <t>Arroz, integral, cru</t>
  </si>
  <si>
    <t>Arroz, tipo 1, cozido</t>
  </si>
  <si>
    <t>Arroz, tipo 1, cru</t>
  </si>
  <si>
    <t>Arroz, tipo 2, cozido</t>
  </si>
  <si>
    <t>Arroz, tipo 2, cru</t>
  </si>
  <si>
    <t>Aveia, flocos, crua</t>
  </si>
  <si>
    <t>Biscoito, doce, maisena</t>
  </si>
  <si>
    <t>Biscoito, doce, recheado com chocolate</t>
  </si>
  <si>
    <t>Biscoito, doce, recheado com morango</t>
  </si>
  <si>
    <t>Biscoito, doce, wafer, recheado de chocolate</t>
  </si>
  <si>
    <t>Biscoito, doce, wafer, recheado de morango</t>
  </si>
  <si>
    <t>Biscoito, salgado, cream cracker</t>
  </si>
  <si>
    <t>Bolo, mistura para</t>
  </si>
  <si>
    <t>Bolo, pronto, aipim</t>
  </si>
  <si>
    <t>Bolo, pronto, chocolate</t>
  </si>
  <si>
    <t>Bolo, pronto, coco</t>
  </si>
  <si>
    <t>Bolo, pronto, milho</t>
  </si>
  <si>
    <t>Canjica, branca, crua</t>
  </si>
  <si>
    <t>Cereais, milho, flocos, com sal</t>
  </si>
  <si>
    <t>Cereais, milho, flocos, sem sal</t>
  </si>
  <si>
    <t>Cereais, mingau, milho, infantil</t>
  </si>
  <si>
    <t>Cereais, mistura para vitamina, trigo, cevada e aveia</t>
  </si>
  <si>
    <t>Cereal matinal, milho</t>
  </si>
  <si>
    <t>Cereal matinal, milho, açúcar</t>
  </si>
  <si>
    <t>Creme de arroz, pó</t>
  </si>
  <si>
    <t>Creme de milho, pó</t>
  </si>
  <si>
    <t>Farinha, de arroz, enriquecida</t>
  </si>
  <si>
    <t>Farinha, de centeio, integral</t>
  </si>
  <si>
    <t>Farinha, de milho, amarela</t>
  </si>
  <si>
    <t>Farinha, de rosca</t>
  </si>
  <si>
    <t>Farinha, de trigo</t>
  </si>
  <si>
    <t>Farinha, láctea, de cereais</t>
  </si>
  <si>
    <t>Lasanha, massa fresca, cozida</t>
  </si>
  <si>
    <t xml:space="preserve"> </t>
  </si>
  <si>
    <t>Lasanha, massa fresca, crua</t>
  </si>
  <si>
    <t>Macarrão, instantâneo</t>
  </si>
  <si>
    <t>Macarrão, trigo, cru</t>
  </si>
  <si>
    <t>Macarrão, trigo, cru, com ovos</t>
  </si>
  <si>
    <t>Milho, amido, cru</t>
  </si>
  <si>
    <t>Milho, fubá, cru</t>
  </si>
  <si>
    <t>Milho, verde, cru</t>
  </si>
  <si>
    <t>Milho, verde, enlatado, drenado</t>
  </si>
  <si>
    <t>Mingau tradicional, pó</t>
  </si>
  <si>
    <t>Pamonha, barra para cozimento, pré-cozida</t>
  </si>
  <si>
    <t>Pão, aveia, forma</t>
  </si>
  <si>
    <t>Pão, de soja</t>
  </si>
  <si>
    <t>Pão, glúten, forma</t>
  </si>
  <si>
    <t>Pão, milho, forma</t>
  </si>
  <si>
    <t>Pão, trigo, forma, integral</t>
  </si>
  <si>
    <t>Pão, trigo, francês</t>
  </si>
  <si>
    <t>Pão, trigo, sovado</t>
  </si>
  <si>
    <t>Pastel, massa, crua</t>
  </si>
  <si>
    <t>Pastel, massa, frita</t>
  </si>
  <si>
    <t>Polenta, pré-cozida</t>
  </si>
  <si>
    <t>Torrada, pão francês</t>
  </si>
  <si>
    <t>Verduras, hortaliças e derivados</t>
  </si>
  <si>
    <t>Abóbora, cabotian, cozida</t>
  </si>
  <si>
    <t>Abóbora, cabotian, crua</t>
  </si>
  <si>
    <t>Abóbora, menina brasileira, crua</t>
  </si>
  <si>
    <t>Abóbora, moranga, crua</t>
  </si>
  <si>
    <t>*</t>
  </si>
  <si>
    <t>Abobrinha, italiana, cozida</t>
  </si>
  <si>
    <t>Abobrinha, italiana, crua</t>
  </si>
  <si>
    <t>Abobrinha, paulista, crua</t>
  </si>
  <si>
    <t>Acelga, crua</t>
  </si>
  <si>
    <t>Agrião, cru</t>
  </si>
  <si>
    <t>Aipo, cru</t>
  </si>
  <si>
    <t>Alface, americana, crua</t>
  </si>
  <si>
    <t>Alface, crespa, crua</t>
  </si>
  <si>
    <t>Alface, lisa, crua</t>
  </si>
  <si>
    <t>Alfavaca, crua</t>
  </si>
  <si>
    <t>Alho, cru</t>
  </si>
  <si>
    <t>Almeirão, cru</t>
  </si>
  <si>
    <t>Almeirão, refogado</t>
  </si>
  <si>
    <t>Batata, baroa, cozida</t>
  </si>
  <si>
    <t>Batata, baroa, crua</t>
  </si>
  <si>
    <t>Batata, doce, cozida</t>
  </si>
  <si>
    <t>Batata, doce, crua</t>
  </si>
  <si>
    <t>Batata, frita, tipo chips, industrializada</t>
  </si>
  <si>
    <t>Batata, inglesa, cozida</t>
  </si>
  <si>
    <t>Batata, inglesa, crua</t>
  </si>
  <si>
    <t>Batata, inglesa, frita</t>
  </si>
  <si>
    <t>Batata, inglesa, sauté</t>
  </si>
  <si>
    <t>Berinjela, cozida</t>
  </si>
  <si>
    <t>Berinjela, crua</t>
  </si>
  <si>
    <t>Beterraba, cozida</t>
  </si>
  <si>
    <t>Beterraba, crua</t>
  </si>
  <si>
    <t>Biscoito, polvilho doce</t>
  </si>
  <si>
    <t>Brócolis, cozido</t>
  </si>
  <si>
    <t>Brócolis, cru</t>
  </si>
  <si>
    <t>Cará, cozido</t>
  </si>
  <si>
    <t>Cará, cru</t>
  </si>
  <si>
    <t>Caruru, cru</t>
  </si>
  <si>
    <t>Catalonha, crua</t>
  </si>
  <si>
    <t>Cebola, crua</t>
  </si>
  <si>
    <t>Cebolinha, crua</t>
  </si>
  <si>
    <t>Cenoura, cozida</t>
  </si>
  <si>
    <t>Cenoura, crua</t>
  </si>
  <si>
    <t>Chicória, crua</t>
  </si>
  <si>
    <t>Chuchu, cozido</t>
  </si>
  <si>
    <t>Chuchu, cru</t>
  </si>
  <si>
    <t>Coentro, folhas desidratadas</t>
  </si>
  <si>
    <t>Couve, manteiga, crua</t>
  </si>
  <si>
    <t xml:space="preserve">Couve, manteiga, refogada </t>
  </si>
  <si>
    <t>Couve-flor, crua</t>
  </si>
  <si>
    <t>Couve-flor, cozida</t>
  </si>
  <si>
    <t>Farinha, de mandioca, crua</t>
  </si>
  <si>
    <t>Farinha, de mandioca, torrada</t>
  </si>
  <si>
    <t>Fécula, de mandioca</t>
  </si>
  <si>
    <t>Feijão, broto, cru</t>
  </si>
  <si>
    <t>Inhame, cru</t>
  </si>
  <si>
    <t>Jiló, cru</t>
  </si>
  <si>
    <t>Jurubeba, crua</t>
  </si>
  <si>
    <t>Mandioca, cozida</t>
  </si>
  <si>
    <t>Mandioca, crua</t>
  </si>
  <si>
    <t>Mandioca, farofa, temperada</t>
  </si>
  <si>
    <t>Manjericão, cru</t>
  </si>
  <si>
    <t>Maxixe, cru</t>
  </si>
  <si>
    <t>Mostarda, folha, crua</t>
  </si>
  <si>
    <t>Nabo, cru</t>
  </si>
  <si>
    <t>Pão, de queijo, assado</t>
  </si>
  <si>
    <t>Pão, de queijo, cru</t>
  </si>
  <si>
    <t>Pepino, cru</t>
  </si>
  <si>
    <t>Pimentão, amarelo, cru</t>
  </si>
  <si>
    <t>Pimentão, verde, cru</t>
  </si>
  <si>
    <t>Pimentão, vermelho, cru</t>
  </si>
  <si>
    <t>Polvilho, doce</t>
  </si>
  <si>
    <t>Rabanete, cru</t>
  </si>
  <si>
    <t>Repolho, branco, cru</t>
  </si>
  <si>
    <t>Salsa, crua</t>
  </si>
  <si>
    <t>Seleta de legumes, enlatada</t>
  </si>
  <si>
    <t>Serralha, crua</t>
  </si>
  <si>
    <t>Taioba, crua</t>
  </si>
  <si>
    <t>Tomate, com semente, cru</t>
  </si>
  <si>
    <t>Tomate, extrato</t>
  </si>
  <si>
    <t>Tomate, molho industrializado</t>
  </si>
  <si>
    <t>Tomate, purê</t>
  </si>
  <si>
    <t>Tomate, salada</t>
  </si>
  <si>
    <t>Tremoço, cru</t>
  </si>
  <si>
    <t>Tremoço, em conserva</t>
  </si>
  <si>
    <t>Vagem, crua</t>
  </si>
  <si>
    <t>Frutas e derivados</t>
  </si>
  <si>
    <t>Abacate, cru</t>
  </si>
  <si>
    <t>Abacaxi, cru</t>
  </si>
  <si>
    <t>Abiu, cru</t>
  </si>
  <si>
    <t>Açaí, polpa, com xarope de guaraná e glucose</t>
  </si>
  <si>
    <t>Acerola, crua</t>
  </si>
  <si>
    <t>Acerola, polpa, congelada</t>
  </si>
  <si>
    <t xml:space="preserve">Ameixa, calda, enlatada </t>
  </si>
  <si>
    <t>Ameixa, crua</t>
  </si>
  <si>
    <t xml:space="preserve">Ameixa, em calda, enlatada, drenada </t>
  </si>
  <si>
    <t>Atemóia, crua</t>
  </si>
  <si>
    <t>Banana, da terra, crua</t>
  </si>
  <si>
    <t>Banana, figo, crua</t>
  </si>
  <si>
    <t>Banana, maçã, crua</t>
  </si>
  <si>
    <t>Banana, nanica, crua</t>
  </si>
  <si>
    <t>Banana, ouro, crua</t>
  </si>
  <si>
    <t>Banana, pacova, crua</t>
  </si>
  <si>
    <t>Banana, prata, crua</t>
  </si>
  <si>
    <t>Cacau, cru</t>
  </si>
  <si>
    <t>Cajá-Manga, cru</t>
  </si>
  <si>
    <t>Caju, cru</t>
  </si>
  <si>
    <t>Caju, polpa, congelada</t>
  </si>
  <si>
    <t>Caju, suco concentrado, envasado</t>
  </si>
  <si>
    <t>Caqui, chocolate, cru</t>
  </si>
  <si>
    <t>Carambola, crua</t>
  </si>
  <si>
    <t>Ciriguela, crua</t>
  </si>
  <si>
    <t>Cupuaçu, cru</t>
  </si>
  <si>
    <t>Cupuaçu, polpa, congelada</t>
  </si>
  <si>
    <t>Figo, cru</t>
  </si>
  <si>
    <t>Figo, enlatado, em calda</t>
  </si>
  <si>
    <t>Fruta-pão, crua</t>
  </si>
  <si>
    <t>Goiaba, doce em pasta</t>
  </si>
  <si>
    <t>Graviola, crua</t>
  </si>
  <si>
    <t>Graviola, polpa, congelada</t>
  </si>
  <si>
    <t>Jabuticaba, crua</t>
  </si>
  <si>
    <t>Jaca, crua</t>
  </si>
  <si>
    <t>Jambo, cru</t>
  </si>
  <si>
    <t>Kiwi, cru</t>
  </si>
  <si>
    <t>Laranja, baía, crua</t>
  </si>
  <si>
    <t>Laranja, baía, suco</t>
  </si>
  <si>
    <t>Laranja, da terra, crua</t>
  </si>
  <si>
    <t>Laranja, da terra, suco</t>
  </si>
  <si>
    <t>Laranja, lima, crua</t>
  </si>
  <si>
    <t>Laranja, lima, suco</t>
  </si>
  <si>
    <t>Laranja, pêra, crua</t>
  </si>
  <si>
    <t>Laranja, pêra, suco</t>
  </si>
  <si>
    <t>Laranja, valência, crua</t>
  </si>
  <si>
    <t>Laranja, valência, suco</t>
  </si>
  <si>
    <t>Limão, galego, suco</t>
  </si>
  <si>
    <t>Limão, tahiti, cru</t>
  </si>
  <si>
    <t>Macaúba, crua</t>
  </si>
  <si>
    <t>Manga, Haden, crua</t>
  </si>
  <si>
    <t>Manga, polpa, congelada</t>
  </si>
  <si>
    <t>Maracujá, cru</t>
  </si>
  <si>
    <t>Maracujá, polpa, congelada</t>
  </si>
  <si>
    <t>Maracujá, suco concentrado, envasado</t>
  </si>
  <si>
    <t>Melancia, crua</t>
  </si>
  <si>
    <t>Melão, cru</t>
  </si>
  <si>
    <t>Mexerica, Murcote, crua</t>
  </si>
  <si>
    <t>Mexerica, Rio, crua</t>
  </si>
  <si>
    <t>Morango, cru</t>
  </si>
  <si>
    <t>Nêspera, crua</t>
  </si>
  <si>
    <t>Pequi, cru</t>
  </si>
  <si>
    <t>Pêra, Park, crua</t>
  </si>
  <si>
    <t>Pêra, Williams, crua</t>
  </si>
  <si>
    <t>Pêssego, Aurora, cru</t>
  </si>
  <si>
    <t>Pêssego, enlatado, em calda</t>
  </si>
  <si>
    <t>Pinha, crua</t>
  </si>
  <si>
    <t>Pitanga, crua</t>
  </si>
  <si>
    <t>Romã, crua</t>
  </si>
  <si>
    <t>Tamarindo, cru</t>
  </si>
  <si>
    <t>Umbu, cru</t>
  </si>
  <si>
    <t>Umbu, polpa, congelada</t>
  </si>
  <si>
    <t>Uva, Itália, crua</t>
  </si>
  <si>
    <t>Uva, Rubi, crua</t>
  </si>
  <si>
    <t>Uva, suco concentrado, envasado</t>
  </si>
  <si>
    <t>Gorduras e óleos</t>
  </si>
  <si>
    <t>Azeite, de dendê</t>
  </si>
  <si>
    <t>Azeite, de oliva, extra virgem</t>
  </si>
  <si>
    <t>Manteiga, com sal</t>
  </si>
  <si>
    <t>Manteiga, sem sal</t>
  </si>
  <si>
    <t>Margarina, com óleo hidrogenado, com sal (65% de lipídeos)</t>
  </si>
  <si>
    <t>Margarina, com óleo hidrogenado, sem sal (80% de lipídeos)</t>
  </si>
  <si>
    <t>Margarina, com óleo interesterificado, com sal (65%de lipídeos)</t>
  </si>
  <si>
    <t>Margarina, com óleo interesterificado, sem sal (65% de lipídeos)</t>
  </si>
  <si>
    <t>Óleo, de babaçu</t>
  </si>
  <si>
    <t>Óleo, de canola</t>
  </si>
  <si>
    <t>Óleo, de girassol</t>
  </si>
  <si>
    <t>Óleo, de milho</t>
  </si>
  <si>
    <t>Óleo, de pequi</t>
  </si>
  <si>
    <t>Óleo, de soja</t>
  </si>
  <si>
    <t>Pescados e frutos do mar</t>
  </si>
  <si>
    <t>Abadejo, filé, congelado, cru</t>
  </si>
  <si>
    <t>Atum, conserva em óleo</t>
  </si>
  <si>
    <t>Atum, fresco, cru</t>
  </si>
  <si>
    <t>Bacalhau, salgado, cru</t>
  </si>
  <si>
    <t>Bacalhau, salgado, refogado</t>
  </si>
  <si>
    <t>Cação, posta, cozida</t>
  </si>
  <si>
    <t>Cação, posta, crua</t>
  </si>
  <si>
    <t>Caranguejo, cozido</t>
  </si>
  <si>
    <t>Corimba, cru</t>
  </si>
  <si>
    <t>Corvina de água doce, crua</t>
  </si>
  <si>
    <t>Corvina do mar, crua</t>
  </si>
  <si>
    <t>Corvina grande, assada</t>
  </si>
  <si>
    <t>Lambari, congelado, cru</t>
  </si>
  <si>
    <t>Lambari, congelado, frito</t>
  </si>
  <si>
    <t>Manjuba, frita</t>
  </si>
  <si>
    <t>Merluza, filé, assado</t>
  </si>
  <si>
    <t>Merluza, filé, cru</t>
  </si>
  <si>
    <t>Pescada, branca, crua</t>
  </si>
  <si>
    <t>Pescada, branca, frita</t>
  </si>
  <si>
    <t>Pescada, filé, cru</t>
  </si>
  <si>
    <t>Pescada, filé, frito</t>
  </si>
  <si>
    <t>Pescadinha, crua</t>
  </si>
  <si>
    <t>Pintado, assado</t>
  </si>
  <si>
    <t>Pintado, cru</t>
  </si>
  <si>
    <t>Pintado, grelhado</t>
  </si>
  <si>
    <t>Porquinho, cru</t>
  </si>
  <si>
    <t>Sardinha, assada</t>
  </si>
  <si>
    <t>Sardinha, conserva em óleo</t>
  </si>
  <si>
    <t>Sardinha, frita</t>
  </si>
  <si>
    <t>Sardinha, inteira, crua</t>
  </si>
  <si>
    <t>Tucunaré, filé, congelado, cru</t>
  </si>
  <si>
    <t>Carnes e derivados</t>
  </si>
  <si>
    <t>Caldo de carne, tablete</t>
  </si>
  <si>
    <t>Caldo de galinha, tablete</t>
  </si>
  <si>
    <t>Carne, bovina, acém, sem gordura, cozido</t>
  </si>
  <si>
    <t>Carne, bovina, acém, sem gordura, cru</t>
  </si>
  <si>
    <t>Carne, bovina, almôndegas, cruas</t>
  </si>
  <si>
    <t>Carne, bovina, almôndegas, fritas</t>
  </si>
  <si>
    <t>Carne, bovina, bucho, cozido</t>
  </si>
  <si>
    <t>Carne, bovina, bucho, cru</t>
  </si>
  <si>
    <t>Carne, bovina, capa de contra-filé, com gordura, crua</t>
  </si>
  <si>
    <t>Carne, bovina, capa de contra-filé, com gordura, grelhada</t>
  </si>
  <si>
    <t>Carne, bovina, capa de contra-filé, sem gordura, crua</t>
  </si>
  <si>
    <t>Carne, bovina, capa de contra-filé, sem gordura, grelhada</t>
  </si>
  <si>
    <t>Carne, bovina, charque, cozido</t>
  </si>
  <si>
    <t>Carne, bovina, charque, cru</t>
  </si>
  <si>
    <t>Carne, bovina, contra-filé de costela, cru</t>
  </si>
  <si>
    <t>Carne, bovina, contra-filé de costela, grelhado</t>
  </si>
  <si>
    <t>Carne, bovina, contra-filé, com gordura, cru</t>
  </si>
  <si>
    <t>Carne, bovina, contra-filé, com gordura, grelhado</t>
  </si>
  <si>
    <t>Carne, bovina, contra-filé, sem gordura, cru</t>
  </si>
  <si>
    <t>Carne, bovina, contra-filé, sem gordura, grelhado</t>
  </si>
  <si>
    <t>Carne, bovina, costela, assada</t>
  </si>
  <si>
    <t>Carne, bovina, costela, crua</t>
  </si>
  <si>
    <t>Carne, bovina, coxão duro, sem gordura, cozido</t>
  </si>
  <si>
    <t>Carne, bovina, coxão duro, sem gordura, cru</t>
  </si>
  <si>
    <t>Carne, bovina, coxão mole, sem gordura, cozido</t>
  </si>
  <si>
    <t>Carne, bovina, coxão mole, sem gordura, cru</t>
  </si>
  <si>
    <t>Carne, bovina, cupim, assado</t>
  </si>
  <si>
    <t>Carne, bovina, cupim, cru</t>
  </si>
  <si>
    <t>Carne, bovina, fígado, cru</t>
  </si>
  <si>
    <t>Carne, bovina, fígado, grelhado</t>
  </si>
  <si>
    <t>Carne, bovina, filé mingnon, sem gordura, cru</t>
  </si>
  <si>
    <t>Carne, bovina, filé mingnon, sem gordura, grelhado</t>
  </si>
  <si>
    <t>Carne, bovina, flanco, sem gordura, cozido</t>
  </si>
  <si>
    <t>Carne, bovina, flanco, sem gordura, cru</t>
  </si>
  <si>
    <t>Carne, bovina, fraldinha, com gordura, cozida</t>
  </si>
  <si>
    <t>Carne, bovina, lagarto, cozido</t>
  </si>
  <si>
    <t>Carne, bovina, lagarto, cru</t>
  </si>
  <si>
    <t>Carne, bovina, língua, cozida</t>
  </si>
  <si>
    <t>Carne, bovina, língua, crua</t>
  </si>
  <si>
    <t>Carne, bovina, maminha, crua</t>
  </si>
  <si>
    <t>Carne, bovina, maminha, grelhada</t>
  </si>
  <si>
    <t>Carne, bovina, miolo de alcatra, sem gordura, cru</t>
  </si>
  <si>
    <t>Carne, bovina, miolo de alcatra, sem gordura, grelhado</t>
  </si>
  <si>
    <t>Carne, bovina, músculo, sem gordura, cozido</t>
  </si>
  <si>
    <t>Carne, bovina, músculo, sem gordura, cru</t>
  </si>
  <si>
    <t>Carne, bovina, paleta, com gordura, crua</t>
  </si>
  <si>
    <t>,0,02</t>
  </si>
  <si>
    <t>Carne, bovina, paleta, sem gordura, cozida</t>
  </si>
  <si>
    <t>Carne, bovina, paleta, sem gordura, crua</t>
  </si>
  <si>
    <t>Carne, bovina, patinho, sem gordura, cru</t>
  </si>
  <si>
    <t>Carne, bovina, patinho, sem gordura, grelhado</t>
  </si>
  <si>
    <t>Carne, bovina, peito, sem gordura, cozido</t>
  </si>
  <si>
    <t>Carne, bovina, peito, sem gordura, cru</t>
  </si>
  <si>
    <t>Carne, bovina, picanha, com gordura, crua</t>
  </si>
  <si>
    <t>Carne, bovina, picanha, com gordura, grelhada</t>
  </si>
  <si>
    <t>Carne, bovina, picanha, sem gordura, grelhada</t>
  </si>
  <si>
    <t>Carne, bovina, picanha, sem gordura, crua</t>
  </si>
  <si>
    <t>Carne, bovina, seca, cozida</t>
  </si>
  <si>
    <t>Carne, bovina, seca, crua</t>
  </si>
  <si>
    <t>Coxinha de frango, frita</t>
  </si>
  <si>
    <t>Empada de frango, pré-cozida, assada</t>
  </si>
  <si>
    <t>Empada, de frango, pré-cozida</t>
  </si>
  <si>
    <t>Frango, asa, com pele, crua</t>
  </si>
  <si>
    <t>Frango, caipira, inteiro, com pele, cozido</t>
  </si>
  <si>
    <t>Frango, caipira, inteiro, sem pele, cozido</t>
  </si>
  <si>
    <t>Frango, coração, cru</t>
  </si>
  <si>
    <t>Frango, coração, grelhado</t>
  </si>
  <si>
    <t>Frango, coxa, com pele, assada</t>
  </si>
  <si>
    <t>Frango, coxa, com pele, crua</t>
  </si>
  <si>
    <t>Frango, coxa, sem pele, cozida</t>
  </si>
  <si>
    <t>Frango, coxa, sem pele, crua</t>
  </si>
  <si>
    <t>Frango, fígado, cru</t>
  </si>
  <si>
    <t>Frango, filé, à milanesa</t>
  </si>
  <si>
    <t>Frango, inteiro, com pele, cru</t>
  </si>
  <si>
    <t>Frango, inteiro, sem pele, assado</t>
  </si>
  <si>
    <t>Frango, inteiro, sem pele, cozido</t>
  </si>
  <si>
    <t>Frango, inteiro, sem pele, cru</t>
  </si>
  <si>
    <t>Frango, peito, com pele, assado</t>
  </si>
  <si>
    <t>Frango, peito, com pele, cru</t>
  </si>
  <si>
    <t>Frango, peito, sem pele, cozido</t>
  </si>
  <si>
    <t>Frango, peito, sem pele, cru</t>
  </si>
  <si>
    <t>Frango, peito, sem pele, grelhado</t>
  </si>
  <si>
    <t>Frango, sobrecoxa, com pele, assada</t>
  </si>
  <si>
    <t>Frango, sobrecoxa, com pele, crua</t>
  </si>
  <si>
    <t>Frango, sobrecoxa, sem pele, assada</t>
  </si>
  <si>
    <t>Frango, sobrecoxa, sem pele, crua</t>
  </si>
  <si>
    <t>Hambúrguer, bovino, cru</t>
  </si>
  <si>
    <t>Hambúrguer, bovino, frito</t>
  </si>
  <si>
    <t>Hambúrguer, bovino, grelhado</t>
  </si>
  <si>
    <t>Lingüiça, frango, crua</t>
  </si>
  <si>
    <t>Lingüiça, frango, frita</t>
  </si>
  <si>
    <t>Lingüiça, frango, grelhada</t>
  </si>
  <si>
    <t>Lingüiça, porco, crua</t>
  </si>
  <si>
    <t>Lingüiça, porco, frita</t>
  </si>
  <si>
    <t>Lingüiça, porco, grelhada</t>
  </si>
  <si>
    <t>Peru, congelado, assado</t>
  </si>
  <si>
    <t>Peru, congelado, cru</t>
  </si>
  <si>
    <t>Porco, bisteca, grelhada</t>
  </si>
  <si>
    <t>Porco, costela, assada</t>
  </si>
  <si>
    <t>Porco, costela, crua</t>
  </si>
  <si>
    <t>Porco, lombo, assado</t>
  </si>
  <si>
    <t>Porco, lombo, cru</t>
  </si>
  <si>
    <t>Porco, orelha, salgada, crua</t>
  </si>
  <si>
    <t>Porco, pernil, assado</t>
  </si>
  <si>
    <t>Porco, pernil, cru</t>
  </si>
  <si>
    <t>Porco, rabo, salgado, cru</t>
  </si>
  <si>
    <t>Toucinho, cru</t>
  </si>
  <si>
    <t>Toucinho, frito</t>
  </si>
  <si>
    <t>Leite e derivados</t>
  </si>
  <si>
    <t>Bebida láctea, pêssego</t>
  </si>
  <si>
    <t>Iogurte, natural</t>
  </si>
  <si>
    <t>Iogurte, natural, desnatado</t>
  </si>
  <si>
    <t>Iogurte, sabor abacaxi</t>
  </si>
  <si>
    <t>Iogurte, sabor morango</t>
  </si>
  <si>
    <t>Iogurte, sabor pêssego</t>
  </si>
  <si>
    <t>Leite, fermentado</t>
  </si>
  <si>
    <t>Leite, condensado</t>
  </si>
  <si>
    <t>Leite, de cabra</t>
  </si>
  <si>
    <t>Leite, de vaca, achocolatado</t>
  </si>
  <si>
    <t>Leite, de vaca, desnatado, pó</t>
  </si>
  <si>
    <t>Leite, de vaca, desnatado, UHT</t>
  </si>
  <si>
    <t>Leite, de vaca, integral</t>
  </si>
  <si>
    <t>Leite, de vaca, integral, pó</t>
  </si>
  <si>
    <t>Queijo, parmesão</t>
  </si>
  <si>
    <t>Queijo, pasteurizado</t>
  </si>
  <si>
    <t>Queijo, petit suisse, morango</t>
  </si>
  <si>
    <t>Queijo, requeijão, cremoso</t>
  </si>
  <si>
    <t>Queijo, ricota</t>
  </si>
  <si>
    <t>Bebidas (alcoólicas e não alcoólicas)</t>
  </si>
  <si>
    <t>Bebida isotônica, sabores variados</t>
  </si>
  <si>
    <t>Café, infusão 10%</t>
  </si>
  <si>
    <t>Cana, caldo de</t>
  </si>
  <si>
    <t>Chá, erva-doce, infusão 5%</t>
  </si>
  <si>
    <t>Chá, mate, infusão 5%</t>
  </si>
  <si>
    <t>Chá, preto, infusão 5%</t>
  </si>
  <si>
    <t>Coco, água de</t>
  </si>
  <si>
    <t>Refrigerante, tipo água tônica</t>
  </si>
  <si>
    <t>Refrigerante, tipo cola</t>
  </si>
  <si>
    <t>Refrigerante, tipo guaraná</t>
  </si>
  <si>
    <t>Refrigerante, tipo laranja</t>
  </si>
  <si>
    <t>Refrigerante, tipo limão</t>
  </si>
  <si>
    <t>Ovos e derivados</t>
  </si>
  <si>
    <t>Ovo, de codorna, inteiro, cru</t>
  </si>
  <si>
    <t>Ovo, de galinha, clara, cozida/10minutos</t>
  </si>
  <si>
    <t>Ovo, de galinha, gema, cozida/10minutos</t>
  </si>
  <si>
    <t>Ovo, de galinha, inteiro, cozido/10minutos</t>
  </si>
  <si>
    <t>Ovo, de galinha, inteiro, cru</t>
  </si>
  <si>
    <t>Produtos açucarados</t>
  </si>
  <si>
    <t>Achocolatado, pó</t>
  </si>
  <si>
    <t>Açúcar, cristal</t>
  </si>
  <si>
    <t xml:space="preserve"> Tr</t>
  </si>
  <si>
    <t>Açúcar, refinado</t>
  </si>
  <si>
    <t>Chocolate, ao leite</t>
  </si>
  <si>
    <t>Chocolate, ao leite, com castanha do Pará</t>
  </si>
  <si>
    <t>Chocolate, ao leite, dietético</t>
  </si>
  <si>
    <t>Chocolate, meio amargo</t>
  </si>
  <si>
    <t>Cocada branca</t>
  </si>
  <si>
    <t>Geléia, mocotó, natural</t>
  </si>
  <si>
    <t>Glicose de milho</t>
  </si>
  <si>
    <t>Mel, de abelha</t>
  </si>
  <si>
    <t>Melado</t>
  </si>
  <si>
    <t>Miscelâneas</t>
  </si>
  <si>
    <t>Café, pó, torrado</t>
  </si>
  <si>
    <t>Capuccino, pó</t>
  </si>
  <si>
    <t>Fermento em pó, químico</t>
  </si>
  <si>
    <t>Fermento, biológico, levedura, tablete</t>
  </si>
  <si>
    <t>Gelatina, sabores variados, pó</t>
  </si>
  <si>
    <t>Sal, dietético</t>
  </si>
  <si>
    <t>Sal, grosso</t>
  </si>
  <si>
    <t>Shoyu</t>
  </si>
  <si>
    <t>Tempero a base de sal</t>
  </si>
  <si>
    <t>Outros alimentos industrializados</t>
  </si>
  <si>
    <t>Azeitona, preta, conserva</t>
  </si>
  <si>
    <t>Azeitona, verde, conserva</t>
  </si>
  <si>
    <t>Chantilly, spray, com gordura vegetal</t>
  </si>
  <si>
    <t>Alimentos preparados</t>
  </si>
  <si>
    <t>Acarajé</t>
  </si>
  <si>
    <t>Baião de dois, arroz e feijão-de-corda</t>
  </si>
  <si>
    <t>Cuscuz, de milho, cozido com sal</t>
  </si>
  <si>
    <t>Cuscuz, paulista</t>
  </si>
  <si>
    <t>Dobradinha</t>
  </si>
  <si>
    <t>Leguminosas e derivados</t>
  </si>
  <si>
    <t>Amendoim, grão, cru</t>
  </si>
  <si>
    <t>Ervilha, em vagem</t>
  </si>
  <si>
    <t>Ervilha, enlatada, drenada</t>
  </si>
  <si>
    <t>Feijão, carioca, cozido</t>
  </si>
  <si>
    <t>Feijão, carioca, cru</t>
  </si>
  <si>
    <t>Feijão, fradinho, cozido</t>
  </si>
  <si>
    <t>Feijão, fradinho, cru</t>
  </si>
  <si>
    <t>Feijão, jalo, cozido</t>
  </si>
  <si>
    <t>Feijão, jalo, cru</t>
  </si>
  <si>
    <t>Feijão, preto, cozido</t>
  </si>
  <si>
    <t>Feijão, preto, cru</t>
  </si>
  <si>
    <t>Feijão, rajado, cozido</t>
  </si>
  <si>
    <t>Feijão, rajado, cru</t>
  </si>
  <si>
    <t>Feijão, rosinha, cozido</t>
  </si>
  <si>
    <t>Feijão, rosinha, cru</t>
  </si>
  <si>
    <t>Feijão, roxo, cozido</t>
  </si>
  <si>
    <t>Feijão, roxo, cru</t>
  </si>
  <si>
    <t>Grão-de-bico, cru</t>
  </si>
  <si>
    <t>Guandu, cru</t>
  </si>
  <si>
    <t>Lentilha, cozida</t>
  </si>
  <si>
    <t>Lentilha, crua</t>
  </si>
  <si>
    <t>Paçoca, amendoim</t>
  </si>
  <si>
    <t>Soja, farinha</t>
  </si>
  <si>
    <t>Soja, extrato solúvel, natural, fluido</t>
  </si>
  <si>
    <t>Soja, extrato solúvel, pó</t>
  </si>
  <si>
    <t>Nozes e sementes</t>
  </si>
  <si>
    <t>Castanha-do-Brasil, crua</t>
  </si>
  <si>
    <t>Gergelim, semente</t>
  </si>
  <si>
    <t>Linhaça, semente</t>
  </si>
  <si>
    <t>Pinhão, cozido</t>
  </si>
  <si>
    <t>Noz, crua</t>
  </si>
  <si>
    <r>
      <t xml:space="preserve">Cana, aguardente </t>
    </r>
    <r>
      <rPr>
        <vertAlign val="superscript"/>
        <sz val="8"/>
        <rFont val="Arial"/>
        <family val="2"/>
      </rPr>
      <t>1</t>
    </r>
  </si>
  <si>
    <r>
      <t xml:space="preserve">Cerveja, pilsen </t>
    </r>
    <r>
      <rPr>
        <vertAlign val="superscript"/>
        <sz val="8"/>
        <rFont val="Arial"/>
        <family val="2"/>
      </rPr>
      <t>2</t>
    </r>
  </si>
  <si>
    <t>Sa-</t>
  </si>
  <si>
    <t>Mono-</t>
  </si>
  <si>
    <t>Poli-</t>
  </si>
  <si>
    <t>turados</t>
  </si>
  <si>
    <t>insaturados</t>
  </si>
  <si>
    <t>12:0</t>
  </si>
  <si>
    <t>14:0</t>
  </si>
  <si>
    <t>16:0</t>
  </si>
  <si>
    <t>18:0</t>
  </si>
  <si>
    <t>20:0</t>
  </si>
  <si>
    <t>22:0</t>
  </si>
  <si>
    <t>24:0</t>
  </si>
  <si>
    <t>14:1</t>
  </si>
  <si>
    <t>16:1</t>
  </si>
  <si>
    <t>18:1</t>
  </si>
  <si>
    <t>20:1</t>
  </si>
  <si>
    <t>18:2 n-6</t>
  </si>
  <si>
    <t>18:3 n-3</t>
  </si>
  <si>
    <t>20:4</t>
  </si>
  <si>
    <t>20:5</t>
  </si>
  <si>
    <t>22:5</t>
  </si>
  <si>
    <t>22:6</t>
  </si>
  <si>
    <t>18:1t</t>
  </si>
  <si>
    <t>18:2t</t>
  </si>
  <si>
    <t>Frutos e derivados</t>
  </si>
  <si>
    <t>Pupunha, cozida</t>
  </si>
  <si>
    <t>Limão, cravo, suco</t>
  </si>
  <si>
    <t>Salmão, sem pele, fresco, cru</t>
  </si>
  <si>
    <t>Salmão, filé, com pele, fresco,  grelhado</t>
  </si>
  <si>
    <t>Porco, bisteca, frita</t>
  </si>
  <si>
    <t>Abóbora, moranga, refogada</t>
  </si>
  <si>
    <t>Abobrinha, italiana, refogada</t>
  </si>
  <si>
    <t>Corvina grande, cozida</t>
  </si>
  <si>
    <t>Goiaba, doce, cascão</t>
  </si>
  <si>
    <t>Lambari, fresco, cru</t>
  </si>
  <si>
    <t>Salmão, sem pele, fresco, grelhado</t>
  </si>
  <si>
    <t>Jamelão, cru</t>
  </si>
  <si>
    <t>Pipoca, com óleo de soja, sem sal</t>
  </si>
  <si>
    <t>Tapioca, com manteiga</t>
  </si>
  <si>
    <t>Banana, doce em barra</t>
  </si>
  <si>
    <t xml:space="preserve"> Mamão, doce em calda, drenado</t>
  </si>
  <si>
    <t xml:space="preserve"> Mamão verde, doce em calda, drenado</t>
  </si>
  <si>
    <t>Canjica, com leite integral</t>
  </si>
  <si>
    <t>Lambari, fresco,cru</t>
  </si>
  <si>
    <t>Presunto, com capa de gordura</t>
  </si>
  <si>
    <t>Presunto, sem capa de gordura</t>
  </si>
  <si>
    <t>Queijo, mozarela</t>
  </si>
  <si>
    <t>Treonina</t>
  </si>
  <si>
    <t>Isoleucina</t>
  </si>
  <si>
    <t>Leucina</t>
  </si>
  <si>
    <t>Lisina</t>
  </si>
  <si>
    <t>Metionina</t>
  </si>
  <si>
    <t>Cistina</t>
  </si>
  <si>
    <t>Fenilalanina</t>
  </si>
  <si>
    <t>Tirosina</t>
  </si>
  <si>
    <t>Valina</t>
  </si>
  <si>
    <t>Arginina</t>
  </si>
  <si>
    <t>Histidina</t>
  </si>
  <si>
    <t>Alanina</t>
  </si>
  <si>
    <t>Ácido</t>
  </si>
  <si>
    <t>Aspártico</t>
  </si>
  <si>
    <t>Glutâmico</t>
  </si>
  <si>
    <t>Glicina</t>
  </si>
  <si>
    <t>Prolina</t>
  </si>
  <si>
    <t>Serina</t>
  </si>
  <si>
    <t>Triptofano</t>
  </si>
  <si>
    <t>Palmito, juçara, em conserva</t>
  </si>
  <si>
    <t>Palmito, pupunha, em conserva</t>
  </si>
  <si>
    <t>Goiaba, branca, com casca, crua</t>
  </si>
  <si>
    <t>Goiaba, vermelha, com casca, crua</t>
  </si>
  <si>
    <t>Maçã, Argentina, com casca, crua</t>
  </si>
  <si>
    <t>Maçã, Fuji, com casca, crua</t>
  </si>
  <si>
    <t>Mamão, Formosa, cru</t>
  </si>
  <si>
    <t>Mamão, Papaia, cru</t>
  </si>
  <si>
    <t>Manga, Tommy Atkins, crua</t>
  </si>
  <si>
    <t>Tangerina, Poncã, crua</t>
  </si>
  <si>
    <t>Tangerina, Poncã, suco</t>
  </si>
  <si>
    <t>Tucumã, cru</t>
  </si>
  <si>
    <t>Abadejo, filé, congelado, grelhado</t>
  </si>
  <si>
    <t>Carne, bovina, acém, moído, cozido</t>
  </si>
  <si>
    <t>Carne, bovina, acém, moído, cru</t>
  </si>
  <si>
    <t>Carne, bovina, fraldinha, com gordura, crua</t>
  </si>
  <si>
    <t>Queijo, minas, frescal</t>
  </si>
  <si>
    <t>Doce, de abóbora, cremoso</t>
  </si>
  <si>
    <t>Maionese, tradicional com ovos</t>
  </si>
  <si>
    <t>Leite, de coco</t>
  </si>
  <si>
    <t>Bolinho de arroz</t>
  </si>
  <si>
    <t>Arroz carreteiro</t>
  </si>
  <si>
    <t>Cuxá, molho</t>
  </si>
  <si>
    <t>Feijão tropeiro mineiro</t>
  </si>
  <si>
    <t>Tucupi, com pimenta-de-cheiro</t>
  </si>
  <si>
    <t>Yakisoba</t>
  </si>
  <si>
    <t>Pé-de-moleque, amendoim</t>
  </si>
  <si>
    <t>Soja, queijo (tofu)</t>
  </si>
  <si>
    <t>Amêndoa, torrada, salgada</t>
  </si>
  <si>
    <t>Castanha-de-caju, torrada, salgada</t>
  </si>
  <si>
    <t>Coco, cru</t>
  </si>
  <si>
    <t>Coco,  verde, cru</t>
  </si>
  <si>
    <t>Camarão, Rio Grande, grande, cozido</t>
  </si>
  <si>
    <t>Camarão, Rio Grande, grande, cru</t>
  </si>
  <si>
    <t>Camarão, Sete Barbas, sem cabeça, com casca, frito</t>
  </si>
  <si>
    <t>Palmito, Juçara, em conserva</t>
  </si>
  <si>
    <t>Coco, verde, cru</t>
  </si>
  <si>
    <t>Espinafre, Nova Zelândia, cru</t>
  </si>
  <si>
    <t>Espinafre, Nova Zelândia, refogado</t>
  </si>
  <si>
    <t>Curau, milho verde, mistura para</t>
  </si>
  <si>
    <t>Curau, milho verde</t>
  </si>
  <si>
    <t>Abóbora, pescoço, crua</t>
  </si>
  <si>
    <t>Legenda</t>
  </si>
  <si>
    <t>as análises estão sendo reavaliadas</t>
  </si>
  <si>
    <t>Valores correspondentes à somatória do resultado analítico do retinol mais o valor calculado com base no teor de carotenóides segundo o livro Fontes brasileiras de carotenóides: tabela brasileira de composição de carotenóides em alimentos.</t>
  </si>
  <si>
    <t>Valores retirados do livro Fontes brasileiras de carotenóides: tabela brasileira de composição de carotenóides em alimentos.</t>
  </si>
  <si>
    <t xml:space="preserve">† </t>
  </si>
  <si>
    <t>Valores em branco nesta tabela: análises não solicitadas</t>
  </si>
  <si>
    <r>
      <t>††</t>
    </r>
    <r>
      <rPr>
        <sz val="8"/>
        <color indexed="8"/>
        <rFont val="Arial"/>
        <family val="2"/>
      </rPr>
      <t/>
    </r>
  </si>
  <si>
    <r>
      <t>†††</t>
    </r>
    <r>
      <rPr>
        <b/>
        <sz val="8"/>
        <color indexed="8"/>
        <rFont val="Arial"/>
        <family val="2"/>
      </rPr>
      <t/>
    </r>
  </si>
  <si>
    <t>Abreviações: g: grama; mg: micrograma; kcal: kilocaloria; kJ: kilojoule; mg:miligrama; NA: não aplicável; Tr: traço. Adotou-se traço nas seguintes situações: a)valores de nutrientes arredondados para números que caiam entre 0 e 0,5; b) valores de nutrientes arredondados para números com uma casa decimal que caiam entre 0 e 0,05; c) valores de nutrientes arredondados para números com duas casas decimais que caiam entre 0 e 0,005 e; d) valores abaixo dos limites de quantificação (29).</t>
  </si>
  <si>
    <r>
      <t>††††</t>
    </r>
    <r>
      <rPr>
        <b/>
        <sz val="8"/>
        <color indexed="8"/>
        <rFont val="Arial"/>
        <family val="2"/>
      </rPr>
      <t/>
    </r>
  </si>
  <si>
    <t>Limites de Quantificação: a) composição centesimal: 0,1g/100g; b) colesterol: 1mg/100g; c) Cu, Fe, Mn, e Zn: 0,001mg/100g; d) Ca, Na: 0,04mg/100g; e) K e P: 0,001mg/100g; f) Mg 0,015mg/100g; g) tiamina, riboflavina e piridoxina: 0,03mg/100g; h) niacina e vitamina C: 1mg/100g; i) retinol em produtos cárneos e outros: 3μg/100g e; j) retinol em lácteos: 20μg/100g.</t>
  </si>
  <si>
    <t>Teores alcoólicos (g/100g): ¹ Cana, aguardente: 31,1 e ² Cerveja, pilsen: 3,6.</t>
  </si>
  <si>
    <t>L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</si>
</sst>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9">
    <font>
      <sz val="10"/>
      <color indexed="8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3" fontId="11" fillId="0" borderId="0" applyBorder="0" applyAlignment="0" applyProtection="0"/>
    <xf numFmtId="0" fontId="11" fillId="0" borderId="0" applyFont="0" applyFill="0" applyBorder="0" applyAlignment="0" applyProtection="0"/>
    <xf numFmtId="0" fontId="11" fillId="0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1" fillId="0" borderId="0"/>
    <xf numFmtId="0" fontId="11" fillId="0" borderId="0"/>
    <xf numFmtId="0" fontId="15" fillId="0" borderId="0"/>
    <xf numFmtId="0" fontId="3" fillId="0" borderId="0"/>
    <xf numFmtId="0" fontId="11" fillId="0" borderId="0">
      <alignment vertical="top"/>
    </xf>
    <xf numFmtId="0" fontId="3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>
      <alignment vertical="top"/>
    </xf>
    <xf numFmtId="0" fontId="11" fillId="0" borderId="0"/>
    <xf numFmtId="0" fontId="3" fillId="0" borderId="0"/>
    <xf numFmtId="0" fontId="3" fillId="23" borderId="4" applyNumberFormat="0" applyFont="0" applyAlignment="0" applyProtection="0"/>
    <xf numFmtId="9" fontId="11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153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24" borderId="0" xfId="0" applyFont="1" applyFill="1" applyBorder="1"/>
    <xf numFmtId="0" fontId="4" fillId="24" borderId="0" xfId="0" applyFont="1" applyFill="1" applyBorder="1" applyAlignment="1">
      <alignment horizontal="center"/>
    </xf>
    <xf numFmtId="0" fontId="2" fillId="0" borderId="10" xfId="41" applyFont="1" applyFill="1" applyBorder="1"/>
    <xf numFmtId="0" fontId="2" fillId="0" borderId="10" xfId="41" applyFont="1" applyFill="1" applyBorder="1" applyAlignment="1">
      <alignment horizontal="center"/>
    </xf>
    <xf numFmtId="164" fontId="2" fillId="0" borderId="10" xfId="41" applyNumberFormat="1" applyFont="1" applyFill="1" applyBorder="1" applyAlignment="1">
      <alignment horizontal="center"/>
    </xf>
    <xf numFmtId="1" fontId="2" fillId="0" borderId="10" xfId="41" applyNumberFormat="1" applyFont="1" applyFill="1" applyBorder="1" applyAlignment="1">
      <alignment horizontal="center"/>
    </xf>
    <xf numFmtId="2" fontId="2" fillId="0" borderId="10" xfId="41" applyNumberFormat="1" applyFont="1" applyFill="1" applyBorder="1" applyAlignment="1">
      <alignment horizontal="center"/>
    </xf>
    <xf numFmtId="164" fontId="2" fillId="0" borderId="0" xfId="41" applyNumberFormat="1" applyFont="1" applyFill="1" applyBorder="1" applyAlignment="1">
      <alignment horizontal="center"/>
    </xf>
    <xf numFmtId="0" fontId="2" fillId="0" borderId="0" xfId="41" applyFont="1" applyFill="1"/>
    <xf numFmtId="0" fontId="2" fillId="0" borderId="0" xfId="41" applyFont="1" applyFill="1" applyBorder="1"/>
    <xf numFmtId="0" fontId="2" fillId="0" borderId="0" xfId="41" applyFont="1" applyFill="1" applyBorder="1" applyAlignment="1">
      <alignment horizontal="center"/>
    </xf>
    <xf numFmtId="1" fontId="2" fillId="0" borderId="0" xfId="41" applyNumberFormat="1" applyFont="1" applyFill="1" applyBorder="1" applyAlignment="1">
      <alignment horizontal="center"/>
    </xf>
    <xf numFmtId="2" fontId="2" fillId="0" borderId="0" xfId="41" applyNumberFormat="1" applyFont="1" applyFill="1" applyBorder="1" applyAlignment="1">
      <alignment horizontal="center"/>
    </xf>
    <xf numFmtId="0" fontId="2" fillId="0" borderId="11" xfId="41" applyFont="1" applyFill="1" applyBorder="1" applyAlignment="1">
      <alignment horizontal="center"/>
    </xf>
    <xf numFmtId="0" fontId="2" fillId="0" borderId="11" xfId="41" applyFont="1" applyFill="1" applyBorder="1"/>
    <xf numFmtId="164" fontId="2" fillId="0" borderId="11" xfId="41" applyNumberFormat="1" applyFont="1" applyFill="1" applyBorder="1" applyAlignment="1">
      <alignment horizontal="center"/>
    </xf>
    <xf numFmtId="1" fontId="2" fillId="0" borderId="11" xfId="41" applyNumberFormat="1" applyFont="1" applyFill="1" applyBorder="1" applyAlignment="1">
      <alignment horizontal="center"/>
    </xf>
    <xf numFmtId="2" fontId="2" fillId="0" borderId="11" xfId="41" applyNumberFormat="1" applyFont="1" applyFill="1" applyBorder="1" applyAlignment="1">
      <alignment horizontal="center"/>
    </xf>
    <xf numFmtId="0" fontId="2" fillId="0" borderId="0" xfId="41" applyFont="1" applyFill="1" applyAlignment="1">
      <alignment horizontal="center"/>
    </xf>
    <xf numFmtId="164" fontId="2" fillId="0" borderId="0" xfId="41" applyNumberFormat="1" applyFont="1" applyFill="1" applyAlignment="1">
      <alignment horizontal="center"/>
    </xf>
    <xf numFmtId="1" fontId="2" fillId="0" borderId="0" xfId="41" applyNumberFormat="1" applyFont="1" applyFill="1" applyAlignment="1">
      <alignment horizontal="center"/>
    </xf>
    <xf numFmtId="2" fontId="2" fillId="0" borderId="0" xfId="41" applyNumberFormat="1" applyFont="1" applyFill="1" applyAlignment="1">
      <alignment horizontal="center"/>
    </xf>
    <xf numFmtId="1" fontId="2" fillId="0" borderId="0" xfId="52" applyNumberFormat="1" applyFont="1" applyFill="1" applyBorder="1" applyAlignment="1">
      <alignment horizontal="center"/>
    </xf>
    <xf numFmtId="0" fontId="2" fillId="0" borderId="0" xfId="52" applyNumberFormat="1" applyFont="1" applyFill="1" applyBorder="1" applyAlignment="1"/>
    <xf numFmtId="164" fontId="2" fillId="0" borderId="0" xfId="52" quotePrefix="1" applyNumberFormat="1" applyFont="1" applyFill="1" applyBorder="1" applyAlignment="1">
      <alignment horizontal="center"/>
    </xf>
    <xf numFmtId="1" fontId="2" fillId="0" borderId="0" xfId="52" quotePrefix="1" applyNumberFormat="1" applyFont="1" applyFill="1" applyBorder="1" applyAlignment="1">
      <alignment horizontal="center"/>
    </xf>
    <xf numFmtId="164" fontId="2" fillId="0" borderId="0" xfId="52" applyNumberFormat="1" applyFont="1" applyFill="1" applyBorder="1" applyAlignment="1">
      <alignment horizontal="center"/>
    </xf>
    <xf numFmtId="2" fontId="2" fillId="0" borderId="0" xfId="52" quotePrefix="1" applyNumberFormat="1" applyFont="1" applyFill="1" applyBorder="1" applyAlignment="1">
      <alignment horizontal="center"/>
    </xf>
    <xf numFmtId="2" fontId="2" fillId="0" borderId="0" xfId="35" applyNumberFormat="1" applyFont="1" applyFill="1" applyBorder="1" applyAlignment="1">
      <alignment horizontal="center"/>
    </xf>
    <xf numFmtId="0" fontId="2" fillId="0" borderId="0" xfId="52" applyFont="1" applyFill="1" applyBorder="1" applyAlignment="1"/>
    <xf numFmtId="0" fontId="2" fillId="0" borderId="0" xfId="52" quotePrefix="1" applyNumberFormat="1" applyFont="1" applyFill="1" applyBorder="1" applyAlignment="1"/>
    <xf numFmtId="0" fontId="2" fillId="0" borderId="0" xfId="37" applyFont="1" applyFill="1" applyBorder="1" applyAlignment="1"/>
    <xf numFmtId="1" fontId="2" fillId="0" borderId="0" xfId="49" applyNumberFormat="1" applyFont="1" applyFill="1" applyBorder="1" applyAlignment="1">
      <alignment horizontal="center"/>
    </xf>
    <xf numFmtId="164" fontId="2" fillId="0" borderId="0" xfId="41" quotePrefix="1" applyNumberFormat="1" applyFont="1" applyFill="1" applyBorder="1" applyAlignment="1">
      <alignment horizontal="center"/>
    </xf>
    <xf numFmtId="164" fontId="2" fillId="0" borderId="0" xfId="49" applyNumberFormat="1" applyFont="1" applyFill="1" applyBorder="1" applyAlignment="1">
      <alignment horizontal="center"/>
    </xf>
    <xf numFmtId="2" fontId="2" fillId="0" borderId="0" xfId="52" applyNumberFormat="1" applyFont="1" applyFill="1" applyBorder="1" applyAlignment="1">
      <alignment horizontal="center"/>
    </xf>
    <xf numFmtId="164" fontId="2" fillId="0" borderId="0" xfId="38" quotePrefix="1" applyNumberFormat="1" applyFont="1" applyFill="1" applyBorder="1" applyAlignment="1">
      <alignment horizontal="center"/>
    </xf>
    <xf numFmtId="164" fontId="2" fillId="0" borderId="0" xfId="43" applyNumberFormat="1" applyFont="1" applyFill="1" applyBorder="1" applyAlignment="1">
      <alignment horizontal="center"/>
    </xf>
    <xf numFmtId="1" fontId="2" fillId="0" borderId="0" xfId="43" applyNumberFormat="1" applyFont="1" applyFill="1" applyBorder="1" applyAlignment="1">
      <alignment horizontal="center"/>
    </xf>
    <xf numFmtId="2" fontId="2" fillId="0" borderId="0" xfId="43" applyNumberFormat="1" applyFont="1" applyFill="1" applyBorder="1" applyAlignment="1">
      <alignment horizontal="center"/>
    </xf>
    <xf numFmtId="164" fontId="2" fillId="0" borderId="0" xfId="41" applyNumberFormat="1" applyFont="1" applyFill="1" applyBorder="1" applyAlignment="1">
      <alignment horizontal="center" vertical="top" wrapText="1"/>
    </xf>
    <xf numFmtId="2" fontId="2" fillId="0" borderId="0" xfId="49" applyNumberFormat="1" applyFont="1" applyFill="1" applyBorder="1" applyAlignment="1">
      <alignment horizontal="center"/>
    </xf>
    <xf numFmtId="1" fontId="2" fillId="0" borderId="0" xfId="48" applyNumberFormat="1" applyFont="1" applyFill="1" applyBorder="1" applyAlignment="1">
      <alignment horizontal="center"/>
    </xf>
    <xf numFmtId="1" fontId="2" fillId="0" borderId="0" xfId="35" applyNumberFormat="1" applyFont="1" applyFill="1" applyBorder="1" applyAlignment="1">
      <alignment horizontal="center"/>
    </xf>
    <xf numFmtId="164" fontId="2" fillId="0" borderId="0" xfId="35" applyNumberFormat="1" applyFont="1" applyFill="1" applyBorder="1" applyAlignment="1">
      <alignment horizontal="center"/>
    </xf>
    <xf numFmtId="2" fontId="2" fillId="0" borderId="0" xfId="37" applyNumberFormat="1" applyFont="1" applyFill="1" applyBorder="1" applyAlignment="1">
      <alignment horizontal="center" wrapText="1"/>
    </xf>
    <xf numFmtId="1" fontId="2" fillId="0" borderId="0" xfId="37" applyNumberFormat="1" applyFont="1" applyFill="1" applyBorder="1" applyAlignment="1">
      <alignment horizontal="center" wrapText="1"/>
    </xf>
    <xf numFmtId="2" fontId="2" fillId="0" borderId="0" xfId="36" applyNumberFormat="1" applyFont="1" applyFill="1" applyBorder="1" applyAlignment="1">
      <alignment horizontal="center"/>
    </xf>
    <xf numFmtId="1" fontId="2" fillId="0" borderId="0" xfId="49" applyNumberFormat="1" applyFont="1" applyFill="1" applyBorder="1" applyAlignment="1">
      <alignment horizontal="center" vertical="top" wrapText="1"/>
    </xf>
    <xf numFmtId="164" fontId="2" fillId="0" borderId="0" xfId="37" applyNumberFormat="1" applyFont="1" applyFill="1" applyBorder="1" applyAlignment="1">
      <alignment horizontal="center" wrapText="1"/>
    </xf>
    <xf numFmtId="2" fontId="2" fillId="0" borderId="0" xfId="43" applyNumberFormat="1" applyFont="1" applyFill="1" applyBorder="1" applyAlignment="1">
      <alignment horizontal="center" vertical="top" wrapText="1"/>
    </xf>
    <xf numFmtId="2" fontId="2" fillId="0" borderId="0" xfId="49" applyNumberFormat="1" applyFont="1" applyFill="1" applyBorder="1" applyAlignment="1">
      <alignment horizontal="center" vertical="top" wrapText="1"/>
    </xf>
    <xf numFmtId="1" fontId="2" fillId="0" borderId="0" xfId="37" applyNumberFormat="1" applyFont="1" applyFill="1" applyBorder="1" applyAlignment="1">
      <alignment horizontal="center"/>
    </xf>
    <xf numFmtId="164" fontId="2" fillId="0" borderId="0" xfId="38" quotePrefix="1" applyNumberFormat="1" applyFont="1" applyFill="1" applyAlignment="1">
      <alignment horizontal="center"/>
    </xf>
    <xf numFmtId="1" fontId="2" fillId="0" borderId="0" xfId="43" applyNumberFormat="1" applyFont="1" applyFill="1" applyBorder="1" applyAlignment="1">
      <alignment horizontal="center" vertical="top"/>
    </xf>
    <xf numFmtId="164" fontId="2" fillId="0" borderId="0" xfId="44" applyNumberFormat="1" applyFont="1" applyFill="1" applyBorder="1" applyAlignment="1">
      <alignment horizontal="center"/>
    </xf>
    <xf numFmtId="2" fontId="2" fillId="0" borderId="0" xfId="44" applyNumberFormat="1" applyFont="1" applyFill="1" applyBorder="1" applyAlignment="1">
      <alignment horizontal="center"/>
    </xf>
    <xf numFmtId="2" fontId="2" fillId="0" borderId="0" xfId="51" applyNumberFormat="1" applyFont="1" applyFill="1" applyBorder="1" applyAlignment="1">
      <alignment horizontal="center"/>
    </xf>
    <xf numFmtId="164" fontId="2" fillId="0" borderId="0" xfId="37" applyNumberFormat="1" applyFont="1" applyFill="1" applyBorder="1" applyAlignment="1">
      <alignment horizontal="center"/>
    </xf>
    <xf numFmtId="164" fontId="2" fillId="0" borderId="0" xfId="49" applyNumberFormat="1" applyFont="1" applyFill="1" applyBorder="1" applyAlignment="1">
      <alignment horizontal="center" vertical="top" wrapText="1"/>
    </xf>
    <xf numFmtId="1" fontId="2" fillId="0" borderId="0" xfId="36" applyNumberFormat="1" applyFont="1" applyFill="1" applyBorder="1" applyAlignment="1">
      <alignment horizontal="center"/>
    </xf>
    <xf numFmtId="164" fontId="2" fillId="0" borderId="0" xfId="46" quotePrefix="1" applyNumberFormat="1" applyFont="1" applyFill="1" applyBorder="1" applyAlignment="1">
      <alignment horizontal="center"/>
    </xf>
    <xf numFmtId="1" fontId="2" fillId="0" borderId="0" xfId="43" applyNumberFormat="1" applyFont="1" applyFill="1" applyBorder="1" applyAlignment="1">
      <alignment horizontal="center" vertical="top" wrapText="1"/>
    </xf>
    <xf numFmtId="164" fontId="2" fillId="0" borderId="0" xfId="43" applyNumberFormat="1" applyFont="1" applyFill="1" applyBorder="1" applyAlignment="1">
      <alignment horizontal="center" vertical="top" wrapText="1"/>
    </xf>
    <xf numFmtId="2" fontId="2" fillId="0" borderId="0" xfId="37" applyNumberFormat="1" applyFont="1" applyFill="1" applyBorder="1" applyAlignment="1">
      <alignment horizontal="center"/>
    </xf>
    <xf numFmtId="164" fontId="2" fillId="0" borderId="0" xfId="39" applyNumberFormat="1" applyFont="1" applyFill="1" applyBorder="1" applyAlignment="1">
      <alignment horizontal="center"/>
    </xf>
    <xf numFmtId="2" fontId="2" fillId="0" borderId="0" xfId="48" applyNumberFormat="1" applyFont="1" applyFill="1" applyBorder="1" applyAlignment="1">
      <alignment horizontal="center"/>
    </xf>
    <xf numFmtId="164" fontId="2" fillId="0" borderId="0" xfId="42" applyNumberFormat="1" applyFont="1" applyFill="1" applyBorder="1" applyAlignment="1">
      <alignment horizontal="center"/>
    </xf>
    <xf numFmtId="0" fontId="2" fillId="0" borderId="0" xfId="41" applyFont="1" applyFill="1" applyBorder="1" applyAlignment="1">
      <alignment wrapText="1"/>
    </xf>
    <xf numFmtId="164" fontId="2" fillId="0" borderId="0" xfId="47" quotePrefix="1" applyNumberFormat="1" applyFont="1" applyFill="1" applyBorder="1" applyAlignment="1">
      <alignment horizontal="center"/>
    </xf>
    <xf numFmtId="2" fontId="2" fillId="0" borderId="0" xfId="45" applyNumberFormat="1" applyFont="1" applyFill="1" applyBorder="1" applyAlignment="1">
      <alignment horizontal="center"/>
    </xf>
    <xf numFmtId="0" fontId="2" fillId="0" borderId="10" xfId="48" applyFont="1" applyFill="1" applyBorder="1" applyAlignment="1">
      <alignment horizontal="center"/>
    </xf>
    <xf numFmtId="0" fontId="2" fillId="0" borderId="10" xfId="48" applyFont="1" applyFill="1" applyBorder="1" applyAlignment="1">
      <alignment horizontal="left"/>
    </xf>
    <xf numFmtId="164" fontId="2" fillId="0" borderId="10" xfId="48" applyNumberFormat="1" applyFont="1" applyFill="1" applyBorder="1" applyAlignment="1">
      <alignment horizontal="center"/>
    </xf>
    <xf numFmtId="2" fontId="2" fillId="0" borderId="10" xfId="48" applyNumberFormat="1" applyFont="1" applyFill="1" applyBorder="1" applyAlignment="1">
      <alignment horizontal="center"/>
    </xf>
    <xf numFmtId="49" fontId="2" fillId="0" borderId="0" xfId="49" applyNumberFormat="1" applyFont="1" applyFill="1" applyBorder="1" applyAlignment="1">
      <alignment horizontal="left"/>
    </xf>
    <xf numFmtId="2" fontId="2" fillId="0" borderId="0" xfId="50" applyNumberFormat="1" applyFont="1" applyFill="1" applyBorder="1" applyAlignment="1">
      <alignment horizontal="center"/>
    </xf>
    <xf numFmtId="0" fontId="2" fillId="0" borderId="0" xfId="50" applyFont="1" applyFill="1" applyBorder="1" applyAlignment="1">
      <alignment horizontal="center"/>
    </xf>
    <xf numFmtId="49" fontId="2" fillId="0" borderId="11" xfId="49" applyNumberFormat="1" applyFont="1" applyFill="1" applyBorder="1" applyAlignment="1">
      <alignment horizontal="left"/>
    </xf>
    <xf numFmtId="164" fontId="2" fillId="0" borderId="11" xfId="49" applyNumberFormat="1" applyFont="1" applyFill="1" applyBorder="1" applyAlignment="1">
      <alignment horizontal="center"/>
    </xf>
    <xf numFmtId="2" fontId="2" fillId="0" borderId="11" xfId="48" applyNumberFormat="1" applyFont="1" applyFill="1" applyBorder="1" applyAlignment="1">
      <alignment horizontal="center"/>
    </xf>
    <xf numFmtId="1" fontId="2" fillId="0" borderId="11" xfId="49" applyNumberFormat="1" applyFont="1" applyFill="1" applyBorder="1" applyAlignment="1">
      <alignment horizontal="center"/>
    </xf>
    <xf numFmtId="164" fontId="2" fillId="0" borderId="0" xfId="40" quotePrefix="1" applyNumberFormat="1" applyFont="1" applyFill="1" applyBorder="1" applyAlignment="1">
      <alignment horizontal="center"/>
    </xf>
    <xf numFmtId="2" fontId="2" fillId="0" borderId="0" xfId="40" quotePrefix="1" applyNumberFormat="1" applyFont="1" applyFill="1" applyBorder="1" applyAlignment="1">
      <alignment horizontal="center"/>
    </xf>
    <xf numFmtId="2" fontId="2" fillId="0" borderId="0" xfId="40" applyNumberFormat="1" applyFont="1" applyFill="1" applyBorder="1" applyAlignment="1">
      <alignment horizontal="center"/>
    </xf>
    <xf numFmtId="164" fontId="2" fillId="0" borderId="0" xfId="40" applyNumberFormat="1" applyFont="1" applyFill="1" applyBorder="1" applyAlignment="1">
      <alignment horizontal="center"/>
    </xf>
    <xf numFmtId="0" fontId="2" fillId="0" borderId="0" xfId="41" applyFont="1" applyFill="1" applyAlignment="1">
      <alignment horizontal="justify"/>
    </xf>
    <xf numFmtId="2" fontId="2" fillId="0" borderId="0" xfId="0" applyNumberFormat="1" applyFont="1" applyFill="1" applyBorder="1" applyAlignment="1">
      <alignment horizontal="center"/>
    </xf>
    <xf numFmtId="0" fontId="2" fillId="25" borderId="10" xfId="41" applyFont="1" applyFill="1" applyBorder="1" applyAlignment="1">
      <alignment horizontal="center"/>
    </xf>
    <xf numFmtId="0" fontId="2" fillId="25" borderId="0" xfId="41" applyFont="1" applyFill="1" applyBorder="1" applyAlignment="1">
      <alignment horizontal="center"/>
    </xf>
    <xf numFmtId="0" fontId="2" fillId="25" borderId="11" xfId="41" applyFont="1" applyFill="1" applyBorder="1" applyAlignment="1">
      <alignment horizontal="center"/>
    </xf>
    <xf numFmtId="1" fontId="2" fillId="25" borderId="0" xfId="41" applyNumberFormat="1" applyFont="1" applyFill="1" applyAlignment="1">
      <alignment horizontal="center"/>
    </xf>
    <xf numFmtId="0" fontId="2" fillId="25" borderId="0" xfId="4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2" fillId="0" borderId="0" xfId="38" quotePrefix="1" applyNumberFormat="1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0" xfId="38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1" fontId="2" fillId="0" borderId="11" xfId="52" applyNumberFormat="1" applyFont="1" applyFill="1" applyBorder="1" applyAlignment="1">
      <alignment horizontal="center"/>
    </xf>
    <xf numFmtId="1" fontId="2" fillId="0" borderId="10" xfId="52" applyNumberFormat="1" applyFont="1" applyFill="1" applyBorder="1" applyAlignment="1">
      <alignment horizontal="center"/>
    </xf>
    <xf numFmtId="1" fontId="2" fillId="0" borderId="0" xfId="41" applyNumberFormat="1" applyFont="1" applyFill="1" applyBorder="1" applyAlignment="1">
      <alignment horizontal="center" wrapText="1"/>
    </xf>
    <xf numFmtId="2" fontId="2" fillId="0" borderId="0" xfId="41" applyNumberFormat="1" applyFont="1" applyFill="1" applyBorder="1" applyAlignment="1">
      <alignment horizontal="center" wrapText="1"/>
    </xf>
    <xf numFmtId="164" fontId="2" fillId="0" borderId="0" xfId="41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2" fontId="4" fillId="0" borderId="0" xfId="40" applyNumberFormat="1" applyFont="1" applyFill="1" applyBorder="1" applyAlignment="1">
      <alignment horizontal="center" wrapText="1"/>
    </xf>
    <xf numFmtId="1" fontId="2" fillId="0" borderId="0" xfId="38" quotePrefix="1" applyNumberFormat="1" applyFont="1" applyFill="1" applyBorder="1" applyAlignment="1">
      <alignment horizontal="center"/>
    </xf>
    <xf numFmtId="2" fontId="2" fillId="0" borderId="0" xfId="38" applyNumberFormat="1" applyFont="1" applyFill="1" applyBorder="1" applyAlignment="1">
      <alignment horizontal="center"/>
    </xf>
    <xf numFmtId="0" fontId="2" fillId="0" borderId="11" xfId="50" applyFont="1" applyFill="1" applyBorder="1" applyAlignment="1">
      <alignment horizontal="center"/>
    </xf>
    <xf numFmtId="2" fontId="2" fillId="0" borderId="0" xfId="41" applyNumberFormat="1" applyFont="1" applyFill="1" applyBorder="1"/>
    <xf numFmtId="1" fontId="2" fillId="0" borderId="0" xfId="41" applyNumberFormat="1" applyFont="1" applyFill="1" applyBorder="1" applyAlignment="1"/>
    <xf numFmtId="165" fontId="4" fillId="0" borderId="0" xfId="0" applyNumberFormat="1" applyFont="1" applyFill="1" applyBorder="1" applyAlignment="1">
      <alignment horizontal="center"/>
    </xf>
    <xf numFmtId="0" fontId="2" fillId="0" borderId="0" xfId="48" applyFont="1" applyFill="1" applyBorder="1" applyAlignment="1">
      <alignment horizontal="center"/>
    </xf>
    <xf numFmtId="49" fontId="2" fillId="0" borderId="0" xfId="48" applyNumberFormat="1" applyFont="1" applyFill="1" applyBorder="1" applyAlignment="1">
      <alignment horizontal="center"/>
    </xf>
    <xf numFmtId="0" fontId="25" fillId="0" borderId="0" xfId="0" applyFont="1" applyFill="1" applyBorder="1"/>
    <xf numFmtId="164" fontId="2" fillId="0" borderId="0" xfId="41" applyNumberFormat="1" applyFont="1" applyFill="1" applyBorder="1"/>
    <xf numFmtId="0" fontId="4" fillId="0" borderId="0" xfId="0" applyFont="1"/>
    <xf numFmtId="1" fontId="4" fillId="26" borderId="0" xfId="0" applyNumberFormat="1" applyFont="1" applyFill="1" applyBorder="1" applyAlignment="1">
      <alignment horizontal="center" wrapText="1"/>
    </xf>
    <xf numFmtId="1" fontId="2" fillId="27" borderId="0" xfId="52" applyNumberFormat="1" applyFont="1" applyFill="1" applyBorder="1" applyAlignment="1">
      <alignment horizontal="center"/>
    </xf>
    <xf numFmtId="1" fontId="2" fillId="27" borderId="0" xfId="43" applyNumberFormat="1" applyFont="1" applyFill="1" applyBorder="1" applyAlignment="1">
      <alignment horizontal="center"/>
    </xf>
    <xf numFmtId="1" fontId="2" fillId="27" borderId="0" xfId="49" applyNumberFormat="1" applyFont="1" applyFill="1" applyBorder="1" applyAlignment="1">
      <alignment horizontal="center"/>
    </xf>
    <xf numFmtId="1" fontId="2" fillId="27" borderId="0" xfId="43" applyNumberFormat="1" applyFont="1" applyFill="1" applyBorder="1" applyAlignment="1">
      <alignment horizontal="center" vertical="top"/>
    </xf>
    <xf numFmtId="1" fontId="4" fillId="27" borderId="0" xfId="0" applyNumberFormat="1" applyFont="1" applyFill="1" applyBorder="1" applyAlignment="1">
      <alignment horizontal="center"/>
    </xf>
    <xf numFmtId="0" fontId="2" fillId="26" borderId="0" xfId="41" applyFont="1" applyFill="1" applyBorder="1" applyAlignment="1">
      <alignment horizontal="center"/>
    </xf>
    <xf numFmtId="0" fontId="2" fillId="27" borderId="0" xfId="41" applyFont="1" applyFill="1" applyBorder="1" applyAlignment="1">
      <alignment horizontal="center"/>
    </xf>
    <xf numFmtId="0" fontId="4" fillId="28" borderId="0" xfId="0" applyFont="1" applyFill="1" applyBorder="1"/>
    <xf numFmtId="0" fontId="2" fillId="28" borderId="0" xfId="0" applyFont="1" applyFill="1" applyBorder="1"/>
    <xf numFmtId="0" fontId="28" fillId="0" borderId="0" xfId="0" applyFont="1" applyAlignment="1">
      <alignment horizontal="justify"/>
    </xf>
    <xf numFmtId="0" fontId="27" fillId="0" borderId="0" xfId="0" applyFont="1"/>
    <xf numFmtId="0" fontId="2" fillId="0" borderId="0" xfId="41" applyNumberFormat="1" applyFont="1" applyFill="1" applyBorder="1"/>
    <xf numFmtId="0" fontId="2" fillId="0" borderId="0" xfId="41" applyFont="1" applyFill="1" applyBorder="1" applyAlignment="1">
      <alignment horizontal="left"/>
    </xf>
    <xf numFmtId="1" fontId="2" fillId="0" borderId="12" xfId="41" applyNumberFormat="1" applyFont="1" applyFill="1" applyBorder="1" applyAlignment="1">
      <alignment horizontal="center"/>
    </xf>
    <xf numFmtId="1" fontId="2" fillId="0" borderId="10" xfId="41" applyNumberFormat="1" applyFont="1" applyFill="1" applyBorder="1" applyAlignment="1">
      <alignment horizontal="center"/>
    </xf>
    <xf numFmtId="0" fontId="1" fillId="0" borderId="0" xfId="41" applyFont="1" applyFill="1" applyBorder="1" applyAlignment="1">
      <alignment horizontal="justify"/>
    </xf>
    <xf numFmtId="0" fontId="1" fillId="0" borderId="0" xfId="41" applyFont="1" applyFill="1" applyAlignment="1">
      <alignment horizontal="justify"/>
    </xf>
    <xf numFmtId="1" fontId="2" fillId="0" borderId="0" xfId="41" applyNumberFormat="1" applyFont="1" applyFill="1" applyBorder="1" applyAlignment="1">
      <alignment horizontal="center"/>
    </xf>
  </cellXfs>
  <cellStyles count="64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Comma0" xfId="23"/>
    <cellStyle name="Currency_Database" xfId="24"/>
    <cellStyle name="Currency0" xfId="25"/>
    <cellStyle name="Ênfase1" xfId="26" builtinId="29" customBuiltin="1"/>
    <cellStyle name="Ênfase2" xfId="27" builtinId="33" customBuiltin="1"/>
    <cellStyle name="Ênfase3" xfId="28" builtinId="37" customBuiltin="1"/>
    <cellStyle name="Ênfase4" xfId="29" builtinId="41" customBuiltin="1"/>
    <cellStyle name="Ênfase5" xfId="30" builtinId="45" customBuiltin="1"/>
    <cellStyle name="Ênfase6" xfId="31" builtinId="49" customBuiltin="1"/>
    <cellStyle name="Entrada" xfId="32" builtinId="20" customBuiltin="1"/>
    <cellStyle name="Incorreto" xfId="33" builtinId="27" customBuiltin="1"/>
    <cellStyle name="Neutra" xfId="34" builtinId="28" customBuiltin="1"/>
    <cellStyle name="Normal" xfId="0" builtinId="0"/>
    <cellStyle name="Normal_Análises e formulários 9 semana 2 lote ital" xfId="35"/>
    <cellStyle name="Normal_Base Regional A. Latina" xfId="36"/>
    <cellStyle name="Normal_Conferencia_Embrapa" xfId="37"/>
    <cellStyle name="Normal_ConferenciaComReanaliseSubstituida (1)" xfId="38"/>
    <cellStyle name="Normal_conversãoproteínaprimeiraversão" xfId="39"/>
    <cellStyle name="Normal_cópia TACO em excel 2 edição aumentada" xfId="40"/>
    <cellStyle name="Normal_Documento para banco de dados" xfId="41"/>
    <cellStyle name="Normal_Fernando fatores de conversão" xfId="42"/>
    <cellStyle name="Normal_Fernando fatores de conversão nova" xfId="43"/>
    <cellStyle name="Normal_Formatação final tabela 1 sem traços" xfId="44"/>
    <cellStyle name="Normal_formulários oitava e nona semanas ital" xfId="45"/>
    <cellStyle name="Normal_impressão reanálise" xfId="46"/>
    <cellStyle name="Normal_Renatareanálisedia2" xfId="47"/>
    <cellStyle name="Normal_ResulAcGr_Tabela de referência cruzada3" xfId="48"/>
    <cellStyle name="Normal_resultadoscarneseoutros" xfId="49"/>
    <cellStyle name="Normal_tabela em excel" xfId="50"/>
    <cellStyle name="Normal_Tabela IBGE" xfId="51"/>
    <cellStyle name="Normal_Tabela3" xfId="52"/>
    <cellStyle name="Nota" xfId="53" builtinId="10" customBuiltin="1"/>
    <cellStyle name="Percent_Database" xfId="54"/>
    <cellStyle name="Saída" xfId="55" builtinId="21" customBuiltin="1"/>
    <cellStyle name="Texto de Aviso" xfId="56" builtinId="11" customBuiltin="1"/>
    <cellStyle name="Texto Explicativo" xfId="57" builtinId="53" customBuiltin="1"/>
    <cellStyle name="Título" xfId="58" builtinId="15" customBuiltin="1"/>
    <cellStyle name="Título 1" xfId="59" builtinId="16" customBuiltin="1"/>
    <cellStyle name="Título 2" xfId="60" builtinId="17" customBuiltin="1"/>
    <cellStyle name="Título 3" xfId="61" builtinId="18" customBuiltin="1"/>
    <cellStyle name="Título 4" xfId="62" builtinId="19" customBuiltin="1"/>
    <cellStyle name="Total" xfId="63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V696"/>
  <sheetViews>
    <sheetView tabSelected="1" topLeftCell="B585" zoomScaleNormal="100" zoomScaleSheetLayoutView="100" workbookViewId="0">
      <selection activeCell="B608" sqref="B608"/>
    </sheetView>
  </sheetViews>
  <sheetFormatPr defaultRowHeight="11.25" customHeight="1"/>
  <cols>
    <col min="1" max="1" width="9" style="95" bestFit="1" customWidth="1"/>
    <col min="2" max="2" width="43.140625" style="11" customWidth="1"/>
    <col min="3" max="3" width="7.140625" style="22" customWidth="1"/>
    <col min="4" max="4" width="5" style="23" customWidth="1"/>
    <col min="5" max="5" width="5.5703125" style="23" customWidth="1"/>
    <col min="6" max="6" width="6.5703125" style="22" customWidth="1"/>
    <col min="7" max="7" width="6.7109375" style="22" customWidth="1"/>
    <col min="8" max="8" width="7.85546875" style="23" customWidth="1"/>
    <col min="9" max="9" width="5.85546875" style="22" customWidth="1"/>
    <col min="10" max="10" width="7.5703125" style="22" customWidth="1"/>
    <col min="11" max="11" width="5.85546875" style="22" customWidth="1"/>
    <col min="12" max="12" width="5.28515625" style="23" customWidth="1"/>
    <col min="13" max="13" width="7.5703125" style="23" customWidth="1"/>
    <col min="14" max="14" width="8.42578125" style="21" customWidth="1"/>
    <col min="15" max="15" width="8.140625" style="24" customWidth="1"/>
    <col min="16" max="16" width="7.42578125" style="23" customWidth="1"/>
    <col min="17" max="17" width="5" style="22" customWidth="1"/>
    <col min="18" max="18" width="8.28515625" style="23" customWidth="1"/>
    <col min="19" max="19" width="7.140625" style="23" customWidth="1"/>
    <col min="20" max="20" width="5.7109375" style="24" customWidth="1"/>
    <col min="21" max="21" width="4.85546875" style="22" customWidth="1"/>
    <col min="22" max="22" width="6.5703125" style="23" customWidth="1"/>
    <col min="23" max="23" width="5.28515625" style="23" customWidth="1"/>
    <col min="24" max="24" width="6.5703125" style="23" bestFit="1" customWidth="1"/>
    <col min="25" max="25" width="6.140625" style="24" bestFit="1" customWidth="1"/>
    <col min="26" max="26" width="8.28515625" style="24" customWidth="1"/>
    <col min="27" max="27" width="7.85546875" style="24" bestFit="1" customWidth="1"/>
    <col min="28" max="28" width="6" style="24" bestFit="1" customWidth="1"/>
    <col min="29" max="29" width="6.42578125" style="22" customWidth="1"/>
    <col min="30" max="30" width="9.140625" style="11"/>
    <col min="31" max="16384" width="9.140625" style="12"/>
  </cols>
  <sheetData>
    <row r="1" spans="1:100" ht="11.25" customHeight="1">
      <c r="A1" s="91"/>
      <c r="B1" s="5"/>
      <c r="C1" s="7"/>
      <c r="D1" s="149"/>
      <c r="E1" s="149"/>
      <c r="F1" s="7"/>
      <c r="G1" s="7"/>
      <c r="H1" s="8"/>
      <c r="I1" s="7" t="s">
        <v>93</v>
      </c>
      <c r="J1" s="7" t="s">
        <v>21</v>
      </c>
      <c r="K1" s="7"/>
      <c r="L1" s="8"/>
      <c r="M1" s="8"/>
      <c r="N1" s="6"/>
      <c r="O1" s="9"/>
      <c r="P1" s="8"/>
      <c r="Q1" s="7"/>
      <c r="R1" s="8"/>
      <c r="S1" s="8"/>
      <c r="T1" s="9"/>
      <c r="U1" s="7"/>
      <c r="V1" s="8"/>
      <c r="W1" s="8"/>
      <c r="X1" s="8"/>
      <c r="Y1" s="9"/>
      <c r="Z1" s="9"/>
      <c r="AA1" s="9"/>
      <c r="AB1" s="9"/>
      <c r="AC1" s="7" t="s">
        <v>94</v>
      </c>
    </row>
    <row r="2" spans="1:100" ht="11.25" customHeight="1" thickBot="1">
      <c r="A2" s="92" t="s">
        <v>95</v>
      </c>
      <c r="B2" s="12"/>
      <c r="C2" s="10" t="s">
        <v>19</v>
      </c>
      <c r="D2" s="148" t="s">
        <v>96</v>
      </c>
      <c r="E2" s="148"/>
      <c r="F2" s="10" t="s">
        <v>20</v>
      </c>
      <c r="G2" s="10" t="s">
        <v>97</v>
      </c>
      <c r="H2" s="14" t="s">
        <v>35</v>
      </c>
      <c r="I2" s="10" t="s">
        <v>98</v>
      </c>
      <c r="J2" s="10" t="s">
        <v>99</v>
      </c>
      <c r="K2" s="10" t="s">
        <v>22</v>
      </c>
      <c r="L2" s="14" t="s">
        <v>23</v>
      </c>
      <c r="M2" s="14" t="s">
        <v>24</v>
      </c>
      <c r="N2" s="13" t="s">
        <v>95</v>
      </c>
      <c r="O2" s="15" t="s">
        <v>25</v>
      </c>
      <c r="P2" s="14" t="s">
        <v>26</v>
      </c>
      <c r="Q2" s="10" t="s">
        <v>27</v>
      </c>
      <c r="R2" s="14" t="s">
        <v>28</v>
      </c>
      <c r="S2" s="14" t="s">
        <v>29</v>
      </c>
      <c r="T2" s="15" t="s">
        <v>30</v>
      </c>
      <c r="U2" s="10" t="s">
        <v>31</v>
      </c>
      <c r="V2" s="14" t="s">
        <v>32</v>
      </c>
      <c r="W2" s="14" t="s">
        <v>100</v>
      </c>
      <c r="X2" s="14" t="s">
        <v>101</v>
      </c>
      <c r="Y2" s="15" t="s">
        <v>33</v>
      </c>
      <c r="Z2" s="15" t="s">
        <v>34</v>
      </c>
      <c r="AA2" s="15" t="s">
        <v>102</v>
      </c>
      <c r="AB2" s="15" t="s">
        <v>103</v>
      </c>
      <c r="AC2" s="10" t="s">
        <v>92</v>
      </c>
    </row>
    <row r="3" spans="1:100" ht="11.25" customHeight="1">
      <c r="A3" s="93" t="s">
        <v>104</v>
      </c>
      <c r="B3" s="17" t="s">
        <v>105</v>
      </c>
      <c r="C3" s="18" t="s">
        <v>106</v>
      </c>
      <c r="D3" s="19" t="s">
        <v>107</v>
      </c>
      <c r="E3" s="19" t="s">
        <v>108</v>
      </c>
      <c r="F3" s="18" t="s">
        <v>109</v>
      </c>
      <c r="G3" s="18" t="s">
        <v>109</v>
      </c>
      <c r="H3" s="19" t="s">
        <v>110</v>
      </c>
      <c r="I3" s="18" t="s">
        <v>109</v>
      </c>
      <c r="J3" s="18" t="s">
        <v>109</v>
      </c>
      <c r="K3" s="18" t="s">
        <v>109</v>
      </c>
      <c r="L3" s="19" t="s">
        <v>110</v>
      </c>
      <c r="M3" s="19" t="s">
        <v>110</v>
      </c>
      <c r="N3" s="16" t="s">
        <v>104</v>
      </c>
      <c r="O3" s="20" t="s">
        <v>110</v>
      </c>
      <c r="P3" s="19" t="s">
        <v>110</v>
      </c>
      <c r="Q3" s="18" t="s">
        <v>110</v>
      </c>
      <c r="R3" s="19" t="s">
        <v>110</v>
      </c>
      <c r="S3" s="19" t="s">
        <v>110</v>
      </c>
      <c r="T3" s="20" t="s">
        <v>110</v>
      </c>
      <c r="U3" s="18" t="s">
        <v>110</v>
      </c>
      <c r="V3" s="19" t="s">
        <v>111</v>
      </c>
      <c r="W3" s="19" t="s">
        <v>111</v>
      </c>
      <c r="X3" s="19" t="s">
        <v>111</v>
      </c>
      <c r="Y3" s="20" t="s">
        <v>110</v>
      </c>
      <c r="Z3" s="20" t="s">
        <v>110</v>
      </c>
      <c r="AA3" s="20" t="s">
        <v>110</v>
      </c>
      <c r="AB3" s="20" t="s">
        <v>110</v>
      </c>
      <c r="AC3" s="18" t="s">
        <v>110</v>
      </c>
    </row>
    <row r="4" spans="1:100" ht="11.25" customHeight="1">
      <c r="A4" s="150" t="s">
        <v>112</v>
      </c>
      <c r="B4" s="150"/>
    </row>
    <row r="5" spans="1:100" s="32" customFormat="1" ht="11.25" customHeight="1">
      <c r="A5" s="25">
        <v>1</v>
      </c>
      <c r="B5" s="26" t="s">
        <v>113</v>
      </c>
      <c r="C5" s="27">
        <v>70.138666666666666</v>
      </c>
      <c r="D5" s="28">
        <v>123.53489250000001</v>
      </c>
      <c r="E5" s="28">
        <v>516.86999022000009</v>
      </c>
      <c r="F5" s="27">
        <v>2.5882499999999999</v>
      </c>
      <c r="G5" s="27">
        <v>1.0003333333333333</v>
      </c>
      <c r="H5" s="25" t="s">
        <v>0</v>
      </c>
      <c r="I5" s="29">
        <v>25.809750000000001</v>
      </c>
      <c r="J5" s="27">
        <v>2.7493333333333339</v>
      </c>
      <c r="K5" s="27">
        <v>0.46300000000000002</v>
      </c>
      <c r="L5" s="28">
        <v>5.2039999999999997</v>
      </c>
      <c r="M5" s="28">
        <v>58.701999999999998</v>
      </c>
      <c r="N5" s="25">
        <f>A5</f>
        <v>1</v>
      </c>
      <c r="O5" s="30">
        <v>0.6273333333333333</v>
      </c>
      <c r="P5" s="28">
        <v>105.85300000000001</v>
      </c>
      <c r="Q5" s="27">
        <v>0.26200000000000001</v>
      </c>
      <c r="R5" s="28">
        <v>1.2446666666666666</v>
      </c>
      <c r="S5" s="28">
        <v>75.151666666666657</v>
      </c>
      <c r="T5" s="30">
        <v>2.0333333333333332E-2</v>
      </c>
      <c r="U5" s="27">
        <v>0.68266666666666664</v>
      </c>
      <c r="V5" s="25" t="s">
        <v>0</v>
      </c>
      <c r="W5" s="25"/>
      <c r="X5" s="25"/>
      <c r="Y5" s="30">
        <v>0.08</v>
      </c>
      <c r="Z5" s="31" t="s">
        <v>36</v>
      </c>
      <c r="AA5" s="30">
        <v>0.08</v>
      </c>
      <c r="AB5" s="31" t="s">
        <v>36</v>
      </c>
      <c r="AC5" s="27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P5" s="26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C5" s="26"/>
      <c r="BD5" s="33"/>
      <c r="BE5" s="33"/>
      <c r="BF5" s="33"/>
      <c r="BG5" s="33"/>
      <c r="BH5" s="33"/>
      <c r="BI5" s="33"/>
      <c r="BJ5" s="33"/>
      <c r="BK5" s="33"/>
      <c r="BL5" s="33"/>
      <c r="BM5" s="33"/>
      <c r="BO5" s="26"/>
      <c r="BP5" s="33"/>
      <c r="BQ5" s="33"/>
      <c r="BR5" s="33"/>
      <c r="BS5" s="33"/>
      <c r="BT5" s="26"/>
      <c r="BU5" s="33"/>
      <c r="BV5" s="33"/>
      <c r="BW5" s="33"/>
      <c r="BX5" s="33"/>
      <c r="BZ5" s="26"/>
      <c r="CA5" s="33"/>
      <c r="CB5" s="26"/>
      <c r="CC5" s="33"/>
      <c r="CD5" s="33"/>
      <c r="CE5" s="26"/>
      <c r="CF5" s="33"/>
      <c r="CG5" s="33"/>
      <c r="CH5" s="26"/>
      <c r="CI5" s="33"/>
      <c r="CJ5" s="33"/>
      <c r="CK5" s="33"/>
      <c r="CM5" s="26"/>
      <c r="CN5" s="33"/>
      <c r="CQ5" s="33"/>
      <c r="CR5" s="33"/>
      <c r="CS5" s="34"/>
      <c r="CT5" s="34"/>
      <c r="CU5" s="34"/>
      <c r="CV5" s="34"/>
    </row>
    <row r="6" spans="1:100" ht="11.25" customHeight="1">
      <c r="A6" s="14">
        <f>A5+1</f>
        <v>2</v>
      </c>
      <c r="B6" s="12" t="s">
        <v>114</v>
      </c>
      <c r="C6" s="27">
        <v>12.179833333333335</v>
      </c>
      <c r="D6" s="14">
        <v>359.67800203260879</v>
      </c>
      <c r="E6" s="14">
        <v>1504.892760504435</v>
      </c>
      <c r="F6" s="27">
        <v>7.3232858695652174</v>
      </c>
      <c r="G6" s="27">
        <v>1.8648333333333333</v>
      </c>
      <c r="H6" s="14" t="s">
        <v>0</v>
      </c>
      <c r="I6" s="29">
        <v>77.45071413043479</v>
      </c>
      <c r="J6" s="27">
        <v>4.8191666666666659</v>
      </c>
      <c r="K6" s="27">
        <v>1.1813333333333333</v>
      </c>
      <c r="L6" s="28">
        <v>7.8180000000000014</v>
      </c>
      <c r="M6" s="28">
        <v>109.71</v>
      </c>
      <c r="N6" s="25">
        <f t="shared" ref="N6:N69" si="0">A6</f>
        <v>2</v>
      </c>
      <c r="O6" s="30">
        <v>2.9933333333333336</v>
      </c>
      <c r="P6" s="28">
        <v>250.86500000000001</v>
      </c>
      <c r="Q6" s="27">
        <v>0.94833333333333325</v>
      </c>
      <c r="R6" s="28">
        <v>1.6456666666666666</v>
      </c>
      <c r="S6" s="28">
        <v>173.34</v>
      </c>
      <c r="T6" s="30">
        <v>7.4833333333333335E-2</v>
      </c>
      <c r="U6" s="27">
        <v>1.3951666666666667</v>
      </c>
      <c r="V6" s="35" t="s">
        <v>0</v>
      </c>
      <c r="W6" s="25"/>
      <c r="X6" s="35"/>
      <c r="Y6" s="30">
        <v>0.26166666666666666</v>
      </c>
      <c r="Z6" s="30" t="s">
        <v>36</v>
      </c>
      <c r="AA6" s="15">
        <v>0.17499999999999999</v>
      </c>
      <c r="AB6" s="15">
        <v>4.1833333333333336</v>
      </c>
      <c r="AC6" s="10"/>
      <c r="AD6" s="12"/>
    </row>
    <row r="7" spans="1:100" ht="11.25" customHeight="1">
      <c r="A7" s="14">
        <f t="shared" ref="A7:A34" si="1">A6+1</f>
        <v>3</v>
      </c>
      <c r="B7" s="12" t="s">
        <v>115</v>
      </c>
      <c r="C7" s="10">
        <v>69.113666666666674</v>
      </c>
      <c r="D7" s="14">
        <v>128.25848566666664</v>
      </c>
      <c r="E7" s="14">
        <v>536.63350402933327</v>
      </c>
      <c r="F7" s="27">
        <v>2.5208166666666667</v>
      </c>
      <c r="G7" s="36">
        <v>0.22699999999999998</v>
      </c>
      <c r="H7" s="14" t="s">
        <v>0</v>
      </c>
      <c r="I7" s="29">
        <v>28.059849999999994</v>
      </c>
      <c r="J7" s="27">
        <v>1.5609999999999999</v>
      </c>
      <c r="K7" s="27">
        <v>7.8666666666666663E-2</v>
      </c>
      <c r="L7" s="28">
        <v>3.5443333333333338</v>
      </c>
      <c r="M7" s="28">
        <v>2.2533333333333334</v>
      </c>
      <c r="N7" s="25">
        <f t="shared" si="0"/>
        <v>3</v>
      </c>
      <c r="O7" s="30">
        <v>0.29666666666666663</v>
      </c>
      <c r="P7" s="28">
        <v>17.945</v>
      </c>
      <c r="Q7" s="27">
        <v>7.6666666666666661E-2</v>
      </c>
      <c r="R7" s="28">
        <v>1.2006666666666665</v>
      </c>
      <c r="S7" s="28">
        <v>14.673666666666668</v>
      </c>
      <c r="T7" s="30">
        <v>1.4999999999999999E-2</v>
      </c>
      <c r="U7" s="27">
        <v>0.49133333333333334</v>
      </c>
      <c r="V7" s="35" t="s">
        <v>0</v>
      </c>
      <c r="W7" s="25"/>
      <c r="X7" s="35"/>
      <c r="Y7" s="38" t="s">
        <v>36</v>
      </c>
      <c r="Z7" s="38" t="s">
        <v>36</v>
      </c>
      <c r="AA7" s="38" t="s">
        <v>36</v>
      </c>
      <c r="AB7" s="38" t="s">
        <v>36</v>
      </c>
      <c r="AC7" s="10"/>
      <c r="AD7" s="12"/>
    </row>
    <row r="8" spans="1:100" ht="11.25" customHeight="1">
      <c r="A8" s="14">
        <f t="shared" si="1"/>
        <v>4</v>
      </c>
      <c r="B8" s="12" t="s">
        <v>116</v>
      </c>
      <c r="C8" s="27">
        <v>13.224499999999999</v>
      </c>
      <c r="D8" s="28">
        <v>357.78927311594202</v>
      </c>
      <c r="E8" s="28">
        <v>1496.9903187171014</v>
      </c>
      <c r="F8" s="27">
        <v>7.1585398550724637</v>
      </c>
      <c r="G8" s="29">
        <v>0.33500000000000002</v>
      </c>
      <c r="H8" s="25" t="s">
        <v>0</v>
      </c>
      <c r="I8" s="29">
        <v>78.759543478260866</v>
      </c>
      <c r="J8" s="27">
        <v>1.6391666666666667</v>
      </c>
      <c r="K8" s="27">
        <v>0.52241666666666675</v>
      </c>
      <c r="L8" s="28">
        <v>4.4143333333333334</v>
      </c>
      <c r="M8" s="28">
        <v>30.383666666666667</v>
      </c>
      <c r="N8" s="25">
        <f t="shared" si="0"/>
        <v>4</v>
      </c>
      <c r="O8" s="30">
        <v>1.0323333333333331</v>
      </c>
      <c r="P8" s="28">
        <v>104.20758333333335</v>
      </c>
      <c r="Q8" s="27">
        <v>0.67774749999999995</v>
      </c>
      <c r="R8" s="28">
        <v>1.0191666666666666</v>
      </c>
      <c r="S8" s="28">
        <v>62.499416666666669</v>
      </c>
      <c r="T8" s="30">
        <v>0.11483333333333336</v>
      </c>
      <c r="U8" s="27">
        <v>1.2248333333333334</v>
      </c>
      <c r="V8" s="25" t="s">
        <v>0</v>
      </c>
      <c r="W8" s="25"/>
      <c r="X8" s="25"/>
      <c r="Y8" s="30">
        <v>0.16333333333333333</v>
      </c>
      <c r="Z8" s="38" t="s">
        <v>36</v>
      </c>
      <c r="AA8" s="30">
        <v>6.9166666666666668E-2</v>
      </c>
      <c r="AB8" s="30">
        <v>1.1166666666666667</v>
      </c>
      <c r="AC8" s="27"/>
      <c r="AD8" s="12"/>
    </row>
    <row r="9" spans="1:100" ht="11.25" customHeight="1">
      <c r="A9" s="14">
        <f t="shared" si="1"/>
        <v>5</v>
      </c>
      <c r="B9" s="12" t="s">
        <v>117</v>
      </c>
      <c r="C9" s="27">
        <v>68.727666666666664</v>
      </c>
      <c r="D9" s="28">
        <v>130.11964833333332</v>
      </c>
      <c r="E9" s="28">
        <v>544.42060862666665</v>
      </c>
      <c r="F9" s="27">
        <v>2.5684166666666668</v>
      </c>
      <c r="G9" s="39">
        <v>0.36166666666666664</v>
      </c>
      <c r="H9" s="25" t="s">
        <v>0</v>
      </c>
      <c r="I9" s="29">
        <v>28.192583333333332</v>
      </c>
      <c r="J9" s="27">
        <v>1.0696666666666665</v>
      </c>
      <c r="K9" s="27">
        <v>0.14966666666666664</v>
      </c>
      <c r="L9" s="28">
        <v>3.3336666666666663</v>
      </c>
      <c r="M9" s="28">
        <v>6.0533333333333337</v>
      </c>
      <c r="N9" s="25">
        <f t="shared" si="0"/>
        <v>5</v>
      </c>
      <c r="O9" s="30">
        <v>0.371</v>
      </c>
      <c r="P9" s="28">
        <v>21.521333333333331</v>
      </c>
      <c r="Q9" s="27">
        <v>5.0333333333333341E-2</v>
      </c>
      <c r="R9" s="28">
        <v>1.9596666666666669</v>
      </c>
      <c r="S9" s="28">
        <v>20.203333333333333</v>
      </c>
      <c r="T9" s="30">
        <v>4.1000000000000002E-2</v>
      </c>
      <c r="U9" s="27">
        <v>0.54933333333333334</v>
      </c>
      <c r="V9" s="35" t="s">
        <v>0</v>
      </c>
      <c r="W9" s="25"/>
      <c r="X9" s="35"/>
      <c r="Y9" s="31" t="s">
        <v>36</v>
      </c>
      <c r="Z9" s="31" t="s">
        <v>36</v>
      </c>
      <c r="AA9" s="31" t="s">
        <v>36</v>
      </c>
      <c r="AB9" s="31" t="s">
        <v>36</v>
      </c>
      <c r="AC9" s="29"/>
      <c r="AD9" s="12"/>
    </row>
    <row r="10" spans="1:100" ht="11.25" customHeight="1">
      <c r="A10" s="14">
        <f t="shared" si="1"/>
        <v>6</v>
      </c>
      <c r="B10" s="12" t="s">
        <v>118</v>
      </c>
      <c r="C10" s="40">
        <v>13.164749999999998</v>
      </c>
      <c r="D10" s="28">
        <v>358.11676145652171</v>
      </c>
      <c r="E10" s="28">
        <v>1498.360529934087</v>
      </c>
      <c r="F10" s="27">
        <v>7.2418829710144941</v>
      </c>
      <c r="G10" s="40">
        <v>0.27550000000000002</v>
      </c>
      <c r="H10" s="41" t="s">
        <v>0</v>
      </c>
      <c r="I10" s="29">
        <v>78.88145036231883</v>
      </c>
      <c r="J10" s="40">
        <v>1.7198333333333333</v>
      </c>
      <c r="K10" s="40">
        <v>0.43641666666666667</v>
      </c>
      <c r="L10" s="41">
        <v>4.8334999999999999</v>
      </c>
      <c r="M10" s="41">
        <v>29.239083333333333</v>
      </c>
      <c r="N10" s="25">
        <f t="shared" si="0"/>
        <v>6</v>
      </c>
      <c r="O10" s="30">
        <v>0.82799999999999996</v>
      </c>
      <c r="P10" s="41">
        <v>82.043916666666661</v>
      </c>
      <c r="Q10" s="40">
        <v>0.59783333333333344</v>
      </c>
      <c r="R10" s="41">
        <v>0.56883333333333341</v>
      </c>
      <c r="S10" s="41">
        <v>57.28458333333333</v>
      </c>
      <c r="T10" s="42">
        <v>5.1999999999999998E-2</v>
      </c>
      <c r="U10" s="40">
        <v>1.2720833333333335</v>
      </c>
      <c r="V10" s="41" t="s">
        <v>0</v>
      </c>
      <c r="W10" s="25"/>
      <c r="X10" s="41"/>
      <c r="Y10" s="42">
        <v>0.16333333333333333</v>
      </c>
      <c r="Z10" s="30" t="s">
        <v>36</v>
      </c>
      <c r="AA10" s="42">
        <v>4.9166666666666671E-2</v>
      </c>
      <c r="AB10" s="30">
        <v>0.91833333333333333</v>
      </c>
      <c r="AC10" s="40"/>
      <c r="AD10" s="12"/>
    </row>
    <row r="11" spans="1:100" ht="11.25" customHeight="1">
      <c r="A11" s="14">
        <f t="shared" si="1"/>
        <v>7</v>
      </c>
      <c r="B11" s="12" t="s">
        <v>119</v>
      </c>
      <c r="C11" s="40">
        <v>9.1333333333333329</v>
      </c>
      <c r="D11" s="41">
        <v>393.82268944927546</v>
      </c>
      <c r="E11" s="41">
        <v>1647.7541326557687</v>
      </c>
      <c r="F11" s="40">
        <v>13.921026086956523</v>
      </c>
      <c r="G11" s="40">
        <v>8.4966666666666661</v>
      </c>
      <c r="H11" s="41" t="s">
        <v>0</v>
      </c>
      <c r="I11" s="29">
        <v>66.635640579710156</v>
      </c>
      <c r="J11" s="40">
        <v>9.1300000000000008</v>
      </c>
      <c r="K11" s="40">
        <v>1.8133333333333335</v>
      </c>
      <c r="L11" s="41">
        <v>47.89</v>
      </c>
      <c r="M11" s="41">
        <v>118.76233333333333</v>
      </c>
      <c r="N11" s="25">
        <f t="shared" si="0"/>
        <v>7</v>
      </c>
      <c r="O11" s="42">
        <v>1.8946666666666667</v>
      </c>
      <c r="P11" s="41">
        <v>153.39666666666668</v>
      </c>
      <c r="Q11" s="40">
        <v>4.4466666666666663</v>
      </c>
      <c r="R11" s="41">
        <v>4.6266666666666669</v>
      </c>
      <c r="S11" s="41">
        <v>336.33333333333331</v>
      </c>
      <c r="T11" s="42">
        <v>0.44</v>
      </c>
      <c r="U11" s="40">
        <v>2.63</v>
      </c>
      <c r="V11" s="35" t="s">
        <v>0</v>
      </c>
      <c r="W11" s="25"/>
      <c r="X11" s="35"/>
      <c r="Y11" s="42">
        <v>0.55333333333333334</v>
      </c>
      <c r="Z11" s="42">
        <v>0.03</v>
      </c>
      <c r="AA11" s="42" t="s">
        <v>36</v>
      </c>
      <c r="AB11" s="42">
        <v>4.47</v>
      </c>
      <c r="AC11" s="43">
        <v>1.35</v>
      </c>
      <c r="AD11" s="12"/>
    </row>
    <row r="12" spans="1:100" ht="11.25" customHeight="1">
      <c r="A12" s="14">
        <f t="shared" si="1"/>
        <v>8</v>
      </c>
      <c r="B12" s="12" t="s">
        <v>120</v>
      </c>
      <c r="C12" s="37">
        <v>3.2166666666666668</v>
      </c>
      <c r="D12" s="35">
        <v>442.81939014492752</v>
      </c>
      <c r="E12" s="41">
        <v>1852.7563283663769</v>
      </c>
      <c r="F12" s="40">
        <v>8.0725217391304334</v>
      </c>
      <c r="G12" s="37">
        <v>11.966666666666669</v>
      </c>
      <c r="H12" s="35" t="s">
        <v>0</v>
      </c>
      <c r="I12" s="29">
        <v>75.234144927536221</v>
      </c>
      <c r="J12" s="37">
        <v>2.1</v>
      </c>
      <c r="K12" s="37">
        <v>1.51</v>
      </c>
      <c r="L12" s="35">
        <v>54.45</v>
      </c>
      <c r="M12" s="35">
        <v>37.143333333333331</v>
      </c>
      <c r="N12" s="25">
        <f t="shared" si="0"/>
        <v>8</v>
      </c>
      <c r="O12" s="44">
        <v>0.77833333333333332</v>
      </c>
      <c r="P12" s="35">
        <v>166.10333333333335</v>
      </c>
      <c r="Q12" s="37">
        <v>1.76</v>
      </c>
      <c r="R12" s="35">
        <v>352.02666666666664</v>
      </c>
      <c r="S12" s="35">
        <v>141.63999999999999</v>
      </c>
      <c r="T12" s="44">
        <v>0.17</v>
      </c>
      <c r="U12" s="37">
        <v>1.03</v>
      </c>
      <c r="V12" s="35" t="s">
        <v>0</v>
      </c>
      <c r="W12" s="25"/>
      <c r="X12" s="35"/>
      <c r="Y12" s="44">
        <v>1.01</v>
      </c>
      <c r="Z12" s="44">
        <v>0.41666666666666669</v>
      </c>
      <c r="AA12" s="44">
        <v>0.23</v>
      </c>
      <c r="AB12" s="44">
        <v>3.9066666666666663</v>
      </c>
      <c r="AC12" s="37">
        <v>6.2166666666666659</v>
      </c>
      <c r="AD12" s="12"/>
    </row>
    <row r="13" spans="1:100" ht="11.25" customHeight="1">
      <c r="A13" s="14">
        <f t="shared" si="1"/>
        <v>9</v>
      </c>
      <c r="B13" s="12" t="s">
        <v>121</v>
      </c>
      <c r="C13" s="37">
        <v>2.1833333333333331</v>
      </c>
      <c r="D13" s="35">
        <v>471.82477971014498</v>
      </c>
      <c r="E13" s="41">
        <v>1974.1148783072467</v>
      </c>
      <c r="F13" s="40">
        <v>6.3972173913043484</v>
      </c>
      <c r="G13" s="37">
        <v>19.583333333333332</v>
      </c>
      <c r="H13" s="45" t="s">
        <v>36</v>
      </c>
      <c r="I13" s="29">
        <v>70.549449275362321</v>
      </c>
      <c r="J13" s="37">
        <v>2.956666666666667</v>
      </c>
      <c r="K13" s="37">
        <v>1.2866666666666666</v>
      </c>
      <c r="L13" s="35">
        <v>27.23</v>
      </c>
      <c r="M13" s="35">
        <v>47.976666666666667</v>
      </c>
      <c r="N13" s="25">
        <f t="shared" si="0"/>
        <v>9</v>
      </c>
      <c r="O13" s="44">
        <v>0.58799999999999997</v>
      </c>
      <c r="P13" s="35">
        <v>139.44999999999999</v>
      </c>
      <c r="Q13" s="37">
        <v>2.27</v>
      </c>
      <c r="R13" s="35">
        <v>239.2</v>
      </c>
      <c r="S13" s="35">
        <v>232.4</v>
      </c>
      <c r="T13" s="44">
        <v>0.27333333333333337</v>
      </c>
      <c r="U13" s="37">
        <v>0.99333333333333329</v>
      </c>
      <c r="V13" s="35" t="s">
        <v>36</v>
      </c>
      <c r="W13" s="35" t="s">
        <v>147</v>
      </c>
      <c r="X13" s="35" t="s">
        <v>147</v>
      </c>
      <c r="Y13" s="44">
        <v>0.31666666666666665</v>
      </c>
      <c r="Z13" s="44">
        <v>0.39333333333333337</v>
      </c>
      <c r="AA13" s="44">
        <v>0.45666666666666661</v>
      </c>
      <c r="AB13" s="44">
        <v>2.5233333333333334</v>
      </c>
      <c r="AC13" s="37">
        <v>3.5266666666666668</v>
      </c>
      <c r="AD13" s="12"/>
    </row>
    <row r="14" spans="1:100" ht="11.25" customHeight="1">
      <c r="A14" s="14">
        <f t="shared" si="1"/>
        <v>10</v>
      </c>
      <c r="B14" s="12" t="s">
        <v>122</v>
      </c>
      <c r="C14" s="40">
        <v>2.7333333333333338</v>
      </c>
      <c r="D14" s="41">
        <v>471.17473623188408</v>
      </c>
      <c r="E14" s="41">
        <v>1971.3950963942032</v>
      </c>
      <c r="F14" s="40">
        <v>5.7198260869565214</v>
      </c>
      <c r="G14" s="40">
        <v>19.573333333333334</v>
      </c>
      <c r="H14" s="41" t="s">
        <v>36</v>
      </c>
      <c r="I14" s="29">
        <v>71.013507246376818</v>
      </c>
      <c r="J14" s="40">
        <v>1.5333333333333332</v>
      </c>
      <c r="K14" s="40">
        <v>0.96</v>
      </c>
      <c r="L14" s="41">
        <v>35.78</v>
      </c>
      <c r="M14" s="41">
        <v>27.1</v>
      </c>
      <c r="N14" s="25">
        <f t="shared" si="0"/>
        <v>10</v>
      </c>
      <c r="O14" s="42">
        <f>(0.663+0.666+0.648)/3</f>
        <v>0.65900000000000014</v>
      </c>
      <c r="P14" s="41">
        <v>137.74333333333334</v>
      </c>
      <c r="Q14" s="40">
        <v>1.48</v>
      </c>
      <c r="R14" s="41">
        <v>229.81666666666669</v>
      </c>
      <c r="S14" s="41">
        <v>113.01333333333334</v>
      </c>
      <c r="T14" s="42">
        <v>0.12666666666666668</v>
      </c>
      <c r="U14" s="40">
        <v>0.72666666666666657</v>
      </c>
      <c r="V14" s="41" t="s">
        <v>36</v>
      </c>
      <c r="W14" s="41" t="s">
        <v>147</v>
      </c>
      <c r="X14" s="41" t="s">
        <v>147</v>
      </c>
      <c r="Y14" s="42">
        <v>0.89666666666666661</v>
      </c>
      <c r="Z14" s="42">
        <v>0.42</v>
      </c>
      <c r="AA14" s="42">
        <v>0.21</v>
      </c>
      <c r="AB14" s="42">
        <v>1.4966666666666668</v>
      </c>
      <c r="AC14" s="40" t="s">
        <v>36</v>
      </c>
      <c r="AD14" s="12"/>
    </row>
    <row r="15" spans="1:100" ht="11.25" customHeight="1">
      <c r="A15" s="14">
        <f t="shared" si="1"/>
        <v>11</v>
      </c>
      <c r="B15" s="12" t="s">
        <v>123</v>
      </c>
      <c r="C15" s="37">
        <v>1.17</v>
      </c>
      <c r="D15" s="35">
        <v>502.45685797101441</v>
      </c>
      <c r="E15" s="41">
        <v>2102.2794937507242</v>
      </c>
      <c r="F15" s="40">
        <v>5.5645217391304351</v>
      </c>
      <c r="G15" s="37">
        <v>24.673333333333332</v>
      </c>
      <c r="H15" s="45" t="s">
        <v>36</v>
      </c>
      <c r="I15" s="29">
        <v>67.535478260869553</v>
      </c>
      <c r="J15" s="37">
        <v>1.8033333333333335</v>
      </c>
      <c r="K15" s="37">
        <v>1.0566666666666666</v>
      </c>
      <c r="L15" s="35">
        <v>23.343333333333334</v>
      </c>
      <c r="M15" s="35">
        <v>47.853333333333332</v>
      </c>
      <c r="N15" s="25">
        <f t="shared" si="0"/>
        <v>11</v>
      </c>
      <c r="O15" s="44">
        <v>0.435</v>
      </c>
      <c r="P15" s="35">
        <v>124.20333333333333</v>
      </c>
      <c r="Q15" s="37">
        <v>2.4433333333333334</v>
      </c>
      <c r="R15" s="35">
        <v>137.24</v>
      </c>
      <c r="S15" s="35">
        <v>240.45333333333335</v>
      </c>
      <c r="T15" s="44">
        <v>0.26333333333333336</v>
      </c>
      <c r="U15" s="37">
        <v>0.87333333333333341</v>
      </c>
      <c r="V15" s="35" t="s">
        <v>36</v>
      </c>
      <c r="W15" s="35" t="s">
        <v>147</v>
      </c>
      <c r="X15" s="35" t="s">
        <v>147</v>
      </c>
      <c r="Y15" s="44">
        <v>0.3666666666666667</v>
      </c>
      <c r="Z15" s="44">
        <v>0.03</v>
      </c>
      <c r="AA15" s="44">
        <v>0.29666666666666669</v>
      </c>
      <c r="AB15" s="44">
        <v>1.1200000000000001</v>
      </c>
      <c r="AC15" s="37" t="s">
        <v>36</v>
      </c>
      <c r="AD15" s="12"/>
    </row>
    <row r="16" spans="1:100" ht="11.25" customHeight="1">
      <c r="A16" s="14">
        <f t="shared" si="1"/>
        <v>12</v>
      </c>
      <c r="B16" s="12" t="s">
        <v>124</v>
      </c>
      <c r="C16" s="37">
        <v>1.1733333333333333</v>
      </c>
      <c r="D16" s="35">
        <v>513.44618260869561</v>
      </c>
      <c r="E16" s="41">
        <v>2148.2588280347827</v>
      </c>
      <c r="F16" s="40">
        <v>4.517043478260871</v>
      </c>
      <c r="G16" s="37">
        <v>26.4</v>
      </c>
      <c r="H16" s="35">
        <v>1.2673333333333334</v>
      </c>
      <c r="I16" s="29">
        <v>67.352956521739131</v>
      </c>
      <c r="J16" s="37">
        <v>0.82</v>
      </c>
      <c r="K16" s="37">
        <v>0.55666666666666664</v>
      </c>
      <c r="L16" s="35">
        <v>13.706666666666665</v>
      </c>
      <c r="M16" s="35">
        <v>18.54</v>
      </c>
      <c r="N16" s="25">
        <f t="shared" si="0"/>
        <v>12</v>
      </c>
      <c r="O16" s="44">
        <v>0.27966666666666667</v>
      </c>
      <c r="P16" s="35">
        <v>73.163333333333341</v>
      </c>
      <c r="Q16" s="37">
        <v>1.0933333333333335</v>
      </c>
      <c r="R16" s="35">
        <v>119.9</v>
      </c>
      <c r="S16" s="35">
        <v>74.843333333333334</v>
      </c>
      <c r="T16" s="44">
        <v>8.3333333333333329E-2</v>
      </c>
      <c r="U16" s="37">
        <v>0.51333333333333331</v>
      </c>
      <c r="V16" s="35" t="s">
        <v>36</v>
      </c>
      <c r="W16" s="35" t="s">
        <v>147</v>
      </c>
      <c r="X16" s="35" t="s">
        <v>147</v>
      </c>
      <c r="Y16" s="44">
        <v>0.35666666666666663</v>
      </c>
      <c r="Z16" s="44" t="s">
        <v>36</v>
      </c>
      <c r="AA16" s="44">
        <v>0.94</v>
      </c>
      <c r="AB16" s="44">
        <v>0.37333333333333335</v>
      </c>
      <c r="AC16" s="37"/>
      <c r="AD16" s="12"/>
    </row>
    <row r="17" spans="1:33" ht="11.25" customHeight="1">
      <c r="A17" s="14">
        <f t="shared" si="1"/>
        <v>13</v>
      </c>
      <c r="B17" s="12" t="s">
        <v>125</v>
      </c>
      <c r="C17" s="37">
        <v>4.0566666666666666</v>
      </c>
      <c r="D17" s="35">
        <v>431.73228115942027</v>
      </c>
      <c r="E17" s="41">
        <v>1806.3678643710145</v>
      </c>
      <c r="F17" s="40">
        <v>10.055130434782608</v>
      </c>
      <c r="G17" s="37">
        <v>14.436666666666667</v>
      </c>
      <c r="H17" s="35" t="s">
        <v>0</v>
      </c>
      <c r="I17" s="29">
        <v>68.73153623188405</v>
      </c>
      <c r="J17" s="37">
        <v>2.5099999999999998</v>
      </c>
      <c r="K17" s="37">
        <v>2.72</v>
      </c>
      <c r="L17" s="35">
        <v>20.003333333333334</v>
      </c>
      <c r="M17" s="35">
        <v>39.74666666666667</v>
      </c>
      <c r="N17" s="25">
        <f t="shared" si="0"/>
        <v>13</v>
      </c>
      <c r="O17" s="44">
        <v>0.68966666666666665</v>
      </c>
      <c r="P17" s="35">
        <v>148.26</v>
      </c>
      <c r="Q17" s="37">
        <v>2.2000000000000002</v>
      </c>
      <c r="R17" s="35">
        <v>854.35666666666668</v>
      </c>
      <c r="S17" s="35">
        <v>180.61333333333334</v>
      </c>
      <c r="T17" s="44">
        <v>0.18</v>
      </c>
      <c r="U17" s="37">
        <v>1.1366666666666667</v>
      </c>
      <c r="V17" s="35" t="s">
        <v>0</v>
      </c>
      <c r="W17" s="35"/>
      <c r="X17" s="35"/>
      <c r="Y17" s="44">
        <v>0.71</v>
      </c>
      <c r="Z17" s="44">
        <v>0.13</v>
      </c>
      <c r="AA17" s="44">
        <v>0.17</v>
      </c>
      <c r="AB17" s="44">
        <v>7.1366666666666658</v>
      </c>
      <c r="AC17" s="40"/>
      <c r="AD17" s="12"/>
    </row>
    <row r="18" spans="1:33" ht="11.25" customHeight="1">
      <c r="A18" s="14">
        <f t="shared" si="1"/>
        <v>14</v>
      </c>
      <c r="B18" s="12" t="s">
        <v>126</v>
      </c>
      <c r="C18" s="37">
        <v>1</v>
      </c>
      <c r="D18" s="35">
        <v>418.63333333333333</v>
      </c>
      <c r="E18" s="41">
        <v>1751.5618666666667</v>
      </c>
      <c r="F18" s="40">
        <v>6.1594202898550732</v>
      </c>
      <c r="G18" s="37">
        <v>6.126666666666666</v>
      </c>
      <c r="H18" s="35" t="s">
        <v>36</v>
      </c>
      <c r="I18" s="29">
        <v>84.713913043478257</v>
      </c>
      <c r="J18" s="37">
        <v>1.7033333333333331</v>
      </c>
      <c r="K18" s="37">
        <v>2</v>
      </c>
      <c r="L18" s="35">
        <v>58.878999999999998</v>
      </c>
      <c r="M18" s="35">
        <v>27.921999999999997</v>
      </c>
      <c r="N18" s="25">
        <f t="shared" si="0"/>
        <v>14</v>
      </c>
      <c r="O18" s="44">
        <v>0.46266666666666673</v>
      </c>
      <c r="P18" s="35">
        <v>332.65766666666667</v>
      </c>
      <c r="Q18" s="37">
        <v>1.2106666666666666</v>
      </c>
      <c r="R18" s="35">
        <v>462.88</v>
      </c>
      <c r="S18" s="35">
        <v>75.363</v>
      </c>
      <c r="T18" s="44">
        <v>0.15333333333333332</v>
      </c>
      <c r="U18" s="37">
        <v>0.58266666666666667</v>
      </c>
      <c r="V18" s="35" t="s">
        <v>0</v>
      </c>
      <c r="W18" s="35"/>
      <c r="X18" s="35"/>
      <c r="Y18" s="44">
        <v>0.17666666666666667</v>
      </c>
      <c r="Z18" s="44" t="s">
        <v>36</v>
      </c>
      <c r="AA18" s="44">
        <v>1.5033333333333332</v>
      </c>
      <c r="AB18" s="15">
        <v>1.5166666666666666</v>
      </c>
      <c r="AC18" s="37" t="s">
        <v>36</v>
      </c>
      <c r="AD18" s="12"/>
    </row>
    <row r="19" spans="1:33" ht="11.25" customHeight="1">
      <c r="A19" s="14">
        <f t="shared" si="1"/>
        <v>15</v>
      </c>
      <c r="B19" s="12" t="s">
        <v>127</v>
      </c>
      <c r="C19" s="27">
        <v>34.13366666666667</v>
      </c>
      <c r="D19" s="28">
        <v>323.85166666666663</v>
      </c>
      <c r="E19" s="28">
        <v>1354.9953733333332</v>
      </c>
      <c r="F19" s="27">
        <v>4.416666666666667</v>
      </c>
      <c r="G19" s="27">
        <v>12.747666666666667</v>
      </c>
      <c r="H19" s="28">
        <v>73.204000000000008</v>
      </c>
      <c r="I19" s="29">
        <v>47.863999999999997</v>
      </c>
      <c r="J19" s="27">
        <v>0.69066666666666665</v>
      </c>
      <c r="K19" s="27">
        <v>0.83799999999999997</v>
      </c>
      <c r="L19" s="28">
        <v>85.022333333333336</v>
      </c>
      <c r="M19" s="28">
        <v>10.343999999999999</v>
      </c>
      <c r="N19" s="25">
        <f t="shared" si="0"/>
        <v>15</v>
      </c>
      <c r="O19" s="30">
        <v>0.107</v>
      </c>
      <c r="P19" s="28">
        <v>122.194</v>
      </c>
      <c r="Q19" s="27">
        <v>0.48900000000000005</v>
      </c>
      <c r="R19" s="28">
        <v>111.00833333333333</v>
      </c>
      <c r="S19" s="28">
        <v>134.82266666666666</v>
      </c>
      <c r="T19" s="30">
        <v>5.1666666666666666E-2</v>
      </c>
      <c r="U19" s="27">
        <v>0.41566666666666663</v>
      </c>
      <c r="V19" s="46" t="s">
        <v>36</v>
      </c>
      <c r="W19" s="46" t="s">
        <v>147</v>
      </c>
      <c r="X19" s="46" t="s">
        <v>147</v>
      </c>
      <c r="Y19" s="30">
        <v>0.13</v>
      </c>
      <c r="Z19" s="30">
        <v>7.0000000000000007E-2</v>
      </c>
      <c r="AA19" s="31" t="s">
        <v>36</v>
      </c>
      <c r="AB19" s="31" t="s">
        <v>36</v>
      </c>
      <c r="AC19" s="47" t="s">
        <v>36</v>
      </c>
      <c r="AD19" s="12"/>
    </row>
    <row r="20" spans="1:33" ht="11.25" customHeight="1">
      <c r="A20" s="14">
        <f t="shared" si="1"/>
        <v>16</v>
      </c>
      <c r="B20" s="12" t="s">
        <v>128</v>
      </c>
      <c r="C20" s="27">
        <v>19.276333333333334</v>
      </c>
      <c r="D20" s="28">
        <v>410.01366666666667</v>
      </c>
      <c r="E20" s="28">
        <v>1715.4971813333334</v>
      </c>
      <c r="F20" s="27">
        <v>6.2229166666666664</v>
      </c>
      <c r="G20" s="27">
        <v>18.472333333333335</v>
      </c>
      <c r="H20" s="28">
        <v>76.797666666666672</v>
      </c>
      <c r="I20" s="29">
        <v>54.717750000000002</v>
      </c>
      <c r="J20" s="27">
        <v>1.43</v>
      </c>
      <c r="K20" s="27">
        <v>1.3106666666666666</v>
      </c>
      <c r="L20" s="28">
        <v>74.584666666666678</v>
      </c>
      <c r="M20" s="28">
        <v>27.686666666666667</v>
      </c>
      <c r="N20" s="25">
        <f t="shared" si="0"/>
        <v>16</v>
      </c>
      <c r="O20" s="30">
        <v>0.3793333333333333</v>
      </c>
      <c r="P20" s="28">
        <v>196.97666666666669</v>
      </c>
      <c r="Q20" s="27">
        <v>2.1323333333333334</v>
      </c>
      <c r="R20" s="28">
        <v>283.3</v>
      </c>
      <c r="S20" s="28">
        <v>211.76333333333332</v>
      </c>
      <c r="T20" s="30">
        <v>4.6333333333333337E-2</v>
      </c>
      <c r="U20" s="27">
        <v>0.71366666666666667</v>
      </c>
      <c r="V20" s="46" t="s">
        <v>36</v>
      </c>
      <c r="W20" s="46" t="s">
        <v>147</v>
      </c>
      <c r="X20" s="46" t="s">
        <v>147</v>
      </c>
      <c r="Y20" s="30">
        <v>0.13333333333333333</v>
      </c>
      <c r="Z20" s="30">
        <v>9.3333333333333338E-2</v>
      </c>
      <c r="AA20" s="30">
        <v>0.05</v>
      </c>
      <c r="AB20" s="48" t="s">
        <v>36</v>
      </c>
      <c r="AC20" s="47" t="s">
        <v>36</v>
      </c>
      <c r="AD20" s="12"/>
    </row>
    <row r="21" spans="1:33" s="11" customFormat="1" ht="11.25" customHeight="1">
      <c r="A21" s="13">
        <v>17</v>
      </c>
      <c r="B21" s="12" t="s">
        <v>129</v>
      </c>
      <c r="C21" s="27">
        <v>29.320333333333334</v>
      </c>
      <c r="D21" s="28">
        <v>333.4376666666667</v>
      </c>
      <c r="E21" s="28">
        <v>1395.1031973333336</v>
      </c>
      <c r="F21" s="27">
        <v>5.6666666666666661</v>
      </c>
      <c r="G21" s="27">
        <v>11.296333333333331</v>
      </c>
      <c r="H21" s="49">
        <v>63.207666666666661</v>
      </c>
      <c r="I21" s="29">
        <v>52.276000000000003</v>
      </c>
      <c r="J21" s="27">
        <v>1.0549999999999999</v>
      </c>
      <c r="K21" s="27">
        <v>1.4406666666666668</v>
      </c>
      <c r="L21" s="28">
        <v>57.105333333333334</v>
      </c>
      <c r="M21" s="28">
        <v>16.251666666666665</v>
      </c>
      <c r="N21" s="25">
        <v>17</v>
      </c>
      <c r="O21" s="30">
        <v>0.39900000000000002</v>
      </c>
      <c r="P21" s="28">
        <v>303.3963333333333</v>
      </c>
      <c r="Q21" s="27">
        <v>0.84799999999999998</v>
      </c>
      <c r="R21" s="28">
        <v>190.33866666666665</v>
      </c>
      <c r="S21" s="28">
        <v>143.29400000000001</v>
      </c>
      <c r="T21" s="30">
        <v>8.900000000000001E-2</v>
      </c>
      <c r="U21" s="27">
        <v>0.67566666666666675</v>
      </c>
      <c r="V21" s="46" t="s">
        <v>36</v>
      </c>
      <c r="W21" s="46" t="s">
        <v>36</v>
      </c>
      <c r="X21" s="46" t="s">
        <v>36</v>
      </c>
      <c r="Y21" s="30">
        <v>0.15333333333333332</v>
      </c>
      <c r="Z21" s="30">
        <v>5.6666666666666664E-2</v>
      </c>
      <c r="AA21" s="31" t="s">
        <v>36</v>
      </c>
      <c r="AB21" s="31" t="s">
        <v>36</v>
      </c>
      <c r="AC21" s="47" t="s">
        <v>36</v>
      </c>
      <c r="AD21" s="47"/>
    </row>
    <row r="22" spans="1:33" ht="11.25" customHeight="1">
      <c r="A22" s="14">
        <f>A21+1</f>
        <v>18</v>
      </c>
      <c r="B22" s="12" t="s">
        <v>130</v>
      </c>
      <c r="C22" s="27">
        <v>36.688333333333333</v>
      </c>
      <c r="D22" s="28">
        <v>311.387</v>
      </c>
      <c r="E22" s="28">
        <v>1302.843208</v>
      </c>
      <c r="F22" s="27">
        <v>4.8041666666666671</v>
      </c>
      <c r="G22" s="27">
        <v>12.414999999999999</v>
      </c>
      <c r="H22" s="28">
        <v>81.687333333333342</v>
      </c>
      <c r="I22" s="29">
        <v>45.108833333333337</v>
      </c>
      <c r="J22" s="27">
        <v>0.71</v>
      </c>
      <c r="K22" s="27">
        <v>0.98366666666666669</v>
      </c>
      <c r="L22" s="28">
        <v>82.584666666666664</v>
      </c>
      <c r="M22" s="28">
        <v>10.249000000000001</v>
      </c>
      <c r="N22" s="25">
        <f t="shared" si="0"/>
        <v>18</v>
      </c>
      <c r="O22" s="30">
        <v>0.10766666666666667</v>
      </c>
      <c r="P22" s="28">
        <v>128.19633333333331</v>
      </c>
      <c r="Q22" s="27">
        <v>0.65</v>
      </c>
      <c r="R22" s="28">
        <v>133.81100000000001</v>
      </c>
      <c r="S22" s="28">
        <v>118.42733333333335</v>
      </c>
      <c r="T22" s="30">
        <v>0.04</v>
      </c>
      <c r="U22" s="27">
        <v>0.435</v>
      </c>
      <c r="V22" s="28">
        <v>56.886666666666663</v>
      </c>
      <c r="W22" s="28"/>
      <c r="X22" s="28"/>
      <c r="Y22" s="30">
        <v>0.11</v>
      </c>
      <c r="Z22" s="30">
        <v>0.05</v>
      </c>
      <c r="AA22" s="31" t="s">
        <v>36</v>
      </c>
      <c r="AB22" s="31" t="s">
        <v>36</v>
      </c>
      <c r="AC22" s="47" t="s">
        <v>36</v>
      </c>
      <c r="AD22" s="12"/>
    </row>
    <row r="23" spans="1:33" ht="11.25" customHeight="1">
      <c r="A23" s="14">
        <f t="shared" si="1"/>
        <v>19</v>
      </c>
      <c r="B23" s="12" t="s">
        <v>131</v>
      </c>
      <c r="C23" s="27">
        <v>13.557</v>
      </c>
      <c r="D23" s="28">
        <v>357.60258999999996</v>
      </c>
      <c r="E23" s="28">
        <v>1496.2092365599999</v>
      </c>
      <c r="F23" s="27">
        <v>7.2</v>
      </c>
      <c r="G23" s="27">
        <v>0.97100000000000009</v>
      </c>
      <c r="H23" s="25" t="s">
        <v>0</v>
      </c>
      <c r="I23" s="29">
        <v>78.060999999999993</v>
      </c>
      <c r="J23" s="27">
        <v>5.4993333333333334</v>
      </c>
      <c r="K23" s="27">
        <v>0.21099999999999999</v>
      </c>
      <c r="L23" s="28">
        <v>1.9646666666666668</v>
      </c>
      <c r="M23" s="28">
        <v>12.324999999999999</v>
      </c>
      <c r="N23" s="25">
        <f t="shared" si="0"/>
        <v>19</v>
      </c>
      <c r="O23" s="30">
        <v>8.6333333333333331E-2</v>
      </c>
      <c r="P23" s="28">
        <v>48.497999999999998</v>
      </c>
      <c r="Q23" s="27">
        <v>0.32166666666666666</v>
      </c>
      <c r="R23" s="28">
        <v>0.78966666666666663</v>
      </c>
      <c r="S23" s="28">
        <v>92.947333333333333</v>
      </c>
      <c r="T23" s="30">
        <v>4.4999999999999998E-2</v>
      </c>
      <c r="U23" s="27">
        <v>0.36233333333333334</v>
      </c>
      <c r="V23" s="25" t="s">
        <v>0</v>
      </c>
      <c r="W23" s="25"/>
      <c r="X23" s="25"/>
      <c r="Y23" s="31" t="s">
        <v>36</v>
      </c>
      <c r="Z23" s="31" t="s">
        <v>36</v>
      </c>
      <c r="AA23" s="31" t="s">
        <v>36</v>
      </c>
      <c r="AB23" s="50" t="s">
        <v>36</v>
      </c>
      <c r="AC23" s="47" t="s">
        <v>36</v>
      </c>
      <c r="AD23" s="12"/>
    </row>
    <row r="24" spans="1:33" s="142" customFormat="1" ht="11.25" customHeight="1">
      <c r="A24" s="14">
        <f t="shared" si="1"/>
        <v>20</v>
      </c>
      <c r="B24" s="2" t="s">
        <v>636</v>
      </c>
      <c r="C24" s="104">
        <v>72.494000000000014</v>
      </c>
      <c r="D24" s="100">
        <v>112.45677722046528</v>
      </c>
      <c r="E24" s="100">
        <v>470.51915589042676</v>
      </c>
      <c r="F24" s="101">
        <v>2.3606000423431395</v>
      </c>
      <c r="G24" s="104">
        <v>1.2443333333333335</v>
      </c>
      <c r="H24" s="105">
        <v>1.3506666666666665</v>
      </c>
      <c r="I24" s="101">
        <v>23.627733290990179</v>
      </c>
      <c r="J24" s="104">
        <v>1.2166666666666666</v>
      </c>
      <c r="K24" s="104">
        <v>0.27333333333333337</v>
      </c>
      <c r="L24" s="105">
        <v>42.562666666666665</v>
      </c>
      <c r="M24" s="105">
        <v>5.8383333333333338</v>
      </c>
      <c r="N24" s="25">
        <f t="shared" si="0"/>
        <v>20</v>
      </c>
      <c r="O24" s="106">
        <v>0.02</v>
      </c>
      <c r="P24" s="105">
        <v>40.583333333333336</v>
      </c>
      <c r="Q24" s="104">
        <v>5.5999999999999994E-2</v>
      </c>
      <c r="R24" s="105">
        <v>27.58666666666667</v>
      </c>
      <c r="S24" s="105">
        <v>69.808999999999997</v>
      </c>
      <c r="T24" s="106">
        <v>2.5666666666666667E-2</v>
      </c>
      <c r="U24" s="104">
        <v>0.27800000000000002</v>
      </c>
      <c r="V24" s="105" t="s">
        <v>36</v>
      </c>
      <c r="W24" s="105"/>
      <c r="X24" s="105"/>
      <c r="Y24" s="106" t="s">
        <v>36</v>
      </c>
      <c r="Z24" s="106">
        <v>0.04</v>
      </c>
      <c r="AA24" s="106" t="s">
        <v>36</v>
      </c>
      <c r="AB24" s="106" t="s">
        <v>36</v>
      </c>
      <c r="AC24" s="104" t="s">
        <v>36</v>
      </c>
      <c r="AD24" s="98"/>
      <c r="AE24" s="98"/>
      <c r="AF24" s="98"/>
      <c r="AG24" s="98"/>
    </row>
    <row r="25" spans="1:33" ht="11.25" customHeight="1">
      <c r="A25" s="14">
        <f t="shared" si="1"/>
        <v>21</v>
      </c>
      <c r="B25" s="12" t="s">
        <v>132</v>
      </c>
      <c r="C25" s="27">
        <v>9.2933333333333348</v>
      </c>
      <c r="D25" s="28">
        <v>369.59975000000003</v>
      </c>
      <c r="E25" s="28">
        <v>1546.4053540000002</v>
      </c>
      <c r="F25" s="27">
        <v>7.291666666666667</v>
      </c>
      <c r="G25" s="27">
        <v>1.6033333333333335</v>
      </c>
      <c r="H25" s="25" t="s">
        <v>0</v>
      </c>
      <c r="I25" s="29">
        <v>80.834999999999994</v>
      </c>
      <c r="J25" s="27">
        <v>5.293333333333333</v>
      </c>
      <c r="K25" s="27">
        <v>0.97666666666666657</v>
      </c>
      <c r="L25" s="28">
        <v>1.8136666666666665</v>
      </c>
      <c r="M25" s="28">
        <v>20.096</v>
      </c>
      <c r="N25" s="25">
        <f t="shared" si="0"/>
        <v>21</v>
      </c>
      <c r="O25" s="38" t="s">
        <v>36</v>
      </c>
      <c r="P25" s="28">
        <v>90.770333333333326</v>
      </c>
      <c r="Q25" s="27">
        <v>0.52433333333333332</v>
      </c>
      <c r="R25" s="28">
        <v>271.73766666666666</v>
      </c>
      <c r="S25" s="28">
        <v>68.66</v>
      </c>
      <c r="T25" s="38" t="s">
        <v>36</v>
      </c>
      <c r="U25" s="27">
        <v>0.6110000000000001</v>
      </c>
      <c r="V25" s="25" t="s">
        <v>0</v>
      </c>
      <c r="W25" s="25"/>
      <c r="X25" s="25"/>
      <c r="Y25" s="30">
        <v>0.12</v>
      </c>
      <c r="Z25" s="31" t="s">
        <v>36</v>
      </c>
      <c r="AA25" s="30">
        <v>0.06</v>
      </c>
      <c r="AB25" s="31" t="s">
        <v>36</v>
      </c>
      <c r="AC25" s="47" t="s">
        <v>36</v>
      </c>
      <c r="AD25" s="12"/>
    </row>
    <row r="26" spans="1:33" ht="11.25" customHeight="1">
      <c r="A26" s="14">
        <f t="shared" si="1"/>
        <v>22</v>
      </c>
      <c r="B26" s="12" t="s">
        <v>133</v>
      </c>
      <c r="C26" s="27">
        <v>11.223333333333334</v>
      </c>
      <c r="D26" s="28">
        <v>363.33831666666663</v>
      </c>
      <c r="E26" s="28">
        <v>1520.2075169333332</v>
      </c>
      <c r="F26" s="27">
        <v>6.875</v>
      </c>
      <c r="G26" s="27">
        <v>1.1833333333333333</v>
      </c>
      <c r="H26" s="25" t="s">
        <v>0</v>
      </c>
      <c r="I26" s="29">
        <v>80.448333333333338</v>
      </c>
      <c r="J26" s="27">
        <v>1.8366666666666667</v>
      </c>
      <c r="K26" s="27">
        <v>0.27</v>
      </c>
      <c r="L26" s="28">
        <v>1.9746666666666666</v>
      </c>
      <c r="M26" s="28">
        <v>16.548666666666666</v>
      </c>
      <c r="N26" s="25">
        <f t="shared" si="0"/>
        <v>22</v>
      </c>
      <c r="O26" s="38" t="s">
        <v>36</v>
      </c>
      <c r="P26" s="28">
        <v>58.359666666666669</v>
      </c>
      <c r="Q26" s="27">
        <v>1.6933333333333334</v>
      </c>
      <c r="R26" s="28">
        <v>30.970333333333333</v>
      </c>
      <c r="S26" s="28">
        <v>28.697333333333333</v>
      </c>
      <c r="T26" s="30">
        <v>0.24033333333333337</v>
      </c>
      <c r="U26" s="27">
        <v>0.32566666666666672</v>
      </c>
      <c r="V26" s="25" t="s">
        <v>0</v>
      </c>
      <c r="W26" s="25"/>
      <c r="X26" s="25"/>
      <c r="Y26" s="30">
        <v>0.05</v>
      </c>
      <c r="Z26" s="38" t="s">
        <v>36</v>
      </c>
      <c r="AA26" s="30">
        <v>0.04</v>
      </c>
      <c r="AB26" s="38" t="s">
        <v>36</v>
      </c>
      <c r="AC26" s="29" t="s">
        <v>36</v>
      </c>
      <c r="AD26" s="12"/>
    </row>
    <row r="27" spans="1:33" ht="11.25" customHeight="1">
      <c r="A27" s="14">
        <f t="shared" si="1"/>
        <v>23</v>
      </c>
      <c r="B27" s="12" t="s">
        <v>134</v>
      </c>
      <c r="C27" s="37">
        <v>4.7033333333333331</v>
      </c>
      <c r="D27" s="35">
        <v>394.42752173913044</v>
      </c>
      <c r="E27" s="41">
        <v>1650.2847509565217</v>
      </c>
      <c r="F27" s="40">
        <v>6.4311594202898554</v>
      </c>
      <c r="G27" s="37">
        <v>1.0933333333333335</v>
      </c>
      <c r="H27" s="51" t="s">
        <v>0</v>
      </c>
      <c r="I27" s="29">
        <v>87.265507246376814</v>
      </c>
      <c r="J27" s="37">
        <v>3.2133333333333334</v>
      </c>
      <c r="K27" s="37">
        <v>0.50666666666666671</v>
      </c>
      <c r="L27" s="35">
        <v>218.80666666666664</v>
      </c>
      <c r="M27" s="35">
        <v>16.03</v>
      </c>
      <c r="N27" s="25">
        <f t="shared" si="0"/>
        <v>23</v>
      </c>
      <c r="O27" s="44">
        <v>0.10633333333333334</v>
      </c>
      <c r="P27" s="35">
        <v>169.16333333333333</v>
      </c>
      <c r="Q27" s="37">
        <v>3.03</v>
      </c>
      <c r="R27" s="35">
        <v>399.40333333333336</v>
      </c>
      <c r="S27" s="35">
        <v>82.016666666666666</v>
      </c>
      <c r="T27" s="44">
        <v>4.3333333333333335E-2</v>
      </c>
      <c r="U27" s="37">
        <v>0.36333333333333329</v>
      </c>
      <c r="V27" s="35">
        <v>21.416666666666668</v>
      </c>
      <c r="W27" s="35"/>
      <c r="X27" s="35"/>
      <c r="Y27" s="44">
        <v>3.7233333333333332</v>
      </c>
      <c r="Z27" s="44">
        <v>0.46666666666666662</v>
      </c>
      <c r="AA27" s="44">
        <v>5.0766666666666671</v>
      </c>
      <c r="AB27" s="44">
        <v>24.163333333333338</v>
      </c>
      <c r="AC27" s="37">
        <v>109.36666666666666</v>
      </c>
      <c r="AD27" s="12"/>
    </row>
    <row r="28" spans="1:33" ht="11.25" customHeight="1">
      <c r="A28" s="14">
        <f t="shared" si="1"/>
        <v>24</v>
      </c>
      <c r="B28" s="12" t="s">
        <v>135</v>
      </c>
      <c r="C28" s="27">
        <v>4.3666666666666663</v>
      </c>
      <c r="D28" s="28">
        <v>381.13333333333333</v>
      </c>
      <c r="E28" s="28">
        <v>1594.6618666666668</v>
      </c>
      <c r="F28" s="27">
        <v>8.8958333333333321</v>
      </c>
      <c r="G28" s="27">
        <v>2.12</v>
      </c>
      <c r="H28" s="25" t="s">
        <v>0</v>
      </c>
      <c r="I28" s="29">
        <v>81.617500000000007</v>
      </c>
      <c r="J28" s="27">
        <v>4.9833333333333334</v>
      </c>
      <c r="K28" s="27">
        <v>3</v>
      </c>
      <c r="L28" s="28">
        <v>584.25133333333338</v>
      </c>
      <c r="M28" s="28">
        <v>72.268000000000001</v>
      </c>
      <c r="N28" s="25">
        <f t="shared" si="0"/>
        <v>24</v>
      </c>
      <c r="O28" s="30">
        <v>2.2840000000000003</v>
      </c>
      <c r="P28" s="28">
        <v>515.03599999999994</v>
      </c>
      <c r="Q28" s="27">
        <v>12.641333333333334</v>
      </c>
      <c r="R28" s="28">
        <v>1163.2569999999998</v>
      </c>
      <c r="S28" s="28">
        <v>244.36099999999999</v>
      </c>
      <c r="T28" s="30">
        <v>0.20633333333333334</v>
      </c>
      <c r="U28" s="27">
        <v>2.0223333333333335</v>
      </c>
      <c r="V28" s="25" t="s">
        <v>36</v>
      </c>
      <c r="W28" s="25"/>
      <c r="X28" s="25"/>
      <c r="Y28" s="38">
        <v>0.76</v>
      </c>
      <c r="Z28" s="38">
        <v>0.87666666666666659</v>
      </c>
      <c r="AA28" s="38">
        <v>1.4866666666666666</v>
      </c>
      <c r="AB28" s="38">
        <v>7.456666666666667</v>
      </c>
      <c r="AC28" s="29">
        <v>13.106666666666667</v>
      </c>
      <c r="AD28" s="12"/>
    </row>
    <row r="29" spans="1:33" ht="11.25" customHeight="1">
      <c r="A29" s="14">
        <f t="shared" si="1"/>
        <v>25</v>
      </c>
      <c r="B29" s="12" t="s">
        <v>136</v>
      </c>
      <c r="C29" s="40">
        <v>5.5266666666666664</v>
      </c>
      <c r="D29" s="41">
        <v>365.354163768116</v>
      </c>
      <c r="E29" s="41">
        <v>1528.6418212057974</v>
      </c>
      <c r="F29" s="40">
        <v>7.1557971014492754</v>
      </c>
      <c r="G29" s="40">
        <v>0.95666666666666667</v>
      </c>
      <c r="H29" s="41" t="s">
        <v>0</v>
      </c>
      <c r="I29" s="29">
        <v>83.824202898550723</v>
      </c>
      <c r="J29" s="40">
        <v>4.1166666666666663</v>
      </c>
      <c r="K29" s="40">
        <v>2.5366666666666666</v>
      </c>
      <c r="L29" s="41">
        <v>142.92333333333332</v>
      </c>
      <c r="M29" s="41">
        <v>10.933333333333332</v>
      </c>
      <c r="N29" s="25">
        <f t="shared" si="0"/>
        <v>25</v>
      </c>
      <c r="O29" s="42">
        <v>5.8999999999999997E-2</v>
      </c>
      <c r="P29" s="41">
        <v>100.8</v>
      </c>
      <c r="Q29" s="40">
        <v>3.05</v>
      </c>
      <c r="R29" s="41">
        <v>654.54333333333341</v>
      </c>
      <c r="S29" s="41">
        <v>83.086666666666659</v>
      </c>
      <c r="T29" s="42">
        <v>0.06</v>
      </c>
      <c r="U29" s="40">
        <v>7.63</v>
      </c>
      <c r="V29" s="41" t="s">
        <v>0</v>
      </c>
      <c r="W29" s="41">
        <v>30.916666666666668</v>
      </c>
      <c r="X29" s="41">
        <v>15.458333333333334</v>
      </c>
      <c r="Y29" s="42">
        <v>0.76</v>
      </c>
      <c r="Z29" s="42">
        <v>1.02</v>
      </c>
      <c r="AA29" s="42">
        <v>2.2466666666666666</v>
      </c>
      <c r="AB29" s="42">
        <v>11.04</v>
      </c>
      <c r="AC29" s="40">
        <v>17.293333333333333</v>
      </c>
      <c r="AD29" s="12"/>
    </row>
    <row r="30" spans="1:33" ht="11.25" customHeight="1">
      <c r="A30" s="14">
        <f t="shared" si="1"/>
        <v>26</v>
      </c>
      <c r="B30" s="12" t="s">
        <v>137</v>
      </c>
      <c r="C30" s="40">
        <v>4.2666666666666666</v>
      </c>
      <c r="D30" s="41">
        <v>376.55525362318843</v>
      </c>
      <c r="E30" s="41">
        <v>1575.5071811594205</v>
      </c>
      <c r="F30" s="40">
        <v>4.7427536231884071</v>
      </c>
      <c r="G30" s="40">
        <v>0.66666666666666663</v>
      </c>
      <c r="H30" s="41" t="s">
        <v>0</v>
      </c>
      <c r="I30" s="29">
        <v>88.840579710144922</v>
      </c>
      <c r="J30" s="40">
        <v>2.1066666666666669</v>
      </c>
      <c r="K30" s="40">
        <v>1.4833333333333334</v>
      </c>
      <c r="L30" s="41">
        <v>56.423333333333339</v>
      </c>
      <c r="M30" s="41">
        <v>7.94</v>
      </c>
      <c r="N30" s="25">
        <f t="shared" si="0"/>
        <v>26</v>
      </c>
      <c r="O30" s="42">
        <v>0.13433333333333333</v>
      </c>
      <c r="P30" s="41">
        <v>43.18</v>
      </c>
      <c r="Q30" s="40">
        <v>3.9033333333333338</v>
      </c>
      <c r="R30" s="41">
        <v>405.31333333333333</v>
      </c>
      <c r="S30" s="41">
        <v>51.596666666666671</v>
      </c>
      <c r="T30" s="42">
        <v>0.04</v>
      </c>
      <c r="U30" s="40">
        <v>8.48</v>
      </c>
      <c r="V30" s="41" t="s">
        <v>0</v>
      </c>
      <c r="W30" s="41">
        <v>30.916666666666668</v>
      </c>
      <c r="X30" s="41">
        <v>15.458333333333334</v>
      </c>
      <c r="Y30" s="42">
        <v>0.72666666666666657</v>
      </c>
      <c r="Z30" s="42">
        <v>1.1100000000000001</v>
      </c>
      <c r="AA30" s="42">
        <v>0.78666666666666663</v>
      </c>
      <c r="AB30" s="42">
        <v>10.133333333333333</v>
      </c>
      <c r="AC30" s="40">
        <v>14.55</v>
      </c>
      <c r="AD30" s="12"/>
    </row>
    <row r="31" spans="1:33" ht="11.25" customHeight="1">
      <c r="A31" s="14">
        <f t="shared" si="1"/>
        <v>27</v>
      </c>
      <c r="B31" s="12" t="s">
        <v>138</v>
      </c>
      <c r="C31" s="27">
        <v>7.3330000000000011</v>
      </c>
      <c r="D31" s="28">
        <v>386.00119033639794</v>
      </c>
      <c r="E31" s="28">
        <v>1615.0289803674891</v>
      </c>
      <c r="F31" s="27">
        <v>7.0269497747421266</v>
      </c>
      <c r="G31" s="27">
        <v>1.2260000000000002</v>
      </c>
      <c r="H31" s="25" t="s">
        <v>0</v>
      </c>
      <c r="I31" s="29">
        <v>83.86938355859121</v>
      </c>
      <c r="J31" s="27">
        <v>1.0713333333333332</v>
      </c>
      <c r="K31" s="27">
        <v>0.54466666666666663</v>
      </c>
      <c r="L31" s="28">
        <v>7.0853333333333337</v>
      </c>
      <c r="M31" s="28">
        <v>50.50333333333333</v>
      </c>
      <c r="N31" s="25">
        <f t="shared" si="0"/>
        <v>27</v>
      </c>
      <c r="O31" s="30">
        <v>1.2373333333333334</v>
      </c>
      <c r="P31" s="28">
        <v>153.02000000000001</v>
      </c>
      <c r="Q31" s="27">
        <v>0.6323333333333333</v>
      </c>
      <c r="R31" s="28">
        <v>1.0303333333333333</v>
      </c>
      <c r="S31" s="28">
        <v>114.68033333333334</v>
      </c>
      <c r="T31" s="30">
        <v>3.7999999999999999E-2</v>
      </c>
      <c r="U31" s="27">
        <v>1.8636666666666668</v>
      </c>
      <c r="V31" s="25" t="s">
        <v>0</v>
      </c>
      <c r="W31" s="25"/>
      <c r="X31" s="25"/>
      <c r="Y31" s="30">
        <v>0.21666666666666665</v>
      </c>
      <c r="Z31" s="31" t="s">
        <v>36</v>
      </c>
      <c r="AA31" s="30">
        <v>5.3333333333333337E-2</v>
      </c>
      <c r="AB31" s="31" t="s">
        <v>36</v>
      </c>
      <c r="AC31" s="47" t="s">
        <v>36</v>
      </c>
      <c r="AD31" s="12"/>
    </row>
    <row r="32" spans="1:33" ht="11.25" customHeight="1">
      <c r="A32" s="14">
        <f t="shared" si="1"/>
        <v>28</v>
      </c>
      <c r="B32" s="12" t="s">
        <v>139</v>
      </c>
      <c r="C32" s="27">
        <v>5.6520000000000001</v>
      </c>
      <c r="D32" s="28">
        <v>333.03419267054403</v>
      </c>
      <c r="E32" s="28">
        <v>1393.4150621335564</v>
      </c>
      <c r="F32" s="27">
        <v>4.8208333333333329</v>
      </c>
      <c r="G32" s="27">
        <v>1.6393333333333331</v>
      </c>
      <c r="H32" s="25" t="s">
        <v>0</v>
      </c>
      <c r="I32" s="29">
        <v>86.148499999999999</v>
      </c>
      <c r="J32" s="27">
        <v>3.7223333333333333</v>
      </c>
      <c r="K32" s="27">
        <v>1.7393333333333334</v>
      </c>
      <c r="L32" s="49">
        <v>323.16333333333336</v>
      </c>
      <c r="M32" s="49">
        <v>30.062333333333331</v>
      </c>
      <c r="N32" s="25">
        <f t="shared" si="0"/>
        <v>28</v>
      </c>
      <c r="O32" s="48">
        <v>0.2</v>
      </c>
      <c r="P32" s="49">
        <v>303.26666666666671</v>
      </c>
      <c r="Q32" s="52">
        <v>4.2570000000000006</v>
      </c>
      <c r="R32" s="49">
        <v>593.79366666666658</v>
      </c>
      <c r="S32" s="49">
        <v>165.72366666666667</v>
      </c>
      <c r="T32" s="48">
        <v>4.2666666666666665E-2</v>
      </c>
      <c r="U32" s="52">
        <v>0.78066666666666673</v>
      </c>
      <c r="V32" s="25" t="s">
        <v>0</v>
      </c>
      <c r="W32" s="25"/>
      <c r="X32" s="25"/>
      <c r="Y32" s="30">
        <v>0.74</v>
      </c>
      <c r="Z32" s="31" t="s">
        <v>36</v>
      </c>
      <c r="AA32" s="30">
        <v>2.0533333333333332</v>
      </c>
      <c r="AB32" s="31" t="s">
        <v>36</v>
      </c>
      <c r="AC32" s="29">
        <v>96.34</v>
      </c>
      <c r="AD32" s="12"/>
    </row>
    <row r="33" spans="1:30" s="98" customFormat="1" ht="11.25" customHeight="1">
      <c r="A33" s="14">
        <f t="shared" si="1"/>
        <v>29</v>
      </c>
      <c r="B33" s="98" t="s">
        <v>700</v>
      </c>
      <c r="C33" s="99">
        <v>81.564666666666668</v>
      </c>
      <c r="D33" s="100">
        <v>78.433818313655848</v>
      </c>
      <c r="E33" s="100">
        <v>328.16709582433606</v>
      </c>
      <c r="F33" s="101">
        <v>2.3606000423431395</v>
      </c>
      <c r="G33" s="99">
        <v>1.6369999999999998</v>
      </c>
      <c r="H33" s="102">
        <v>4.742</v>
      </c>
      <c r="I33" s="101">
        <v>13.944399957656858</v>
      </c>
      <c r="J33" s="99">
        <v>0.45666666666666672</v>
      </c>
      <c r="K33" s="99">
        <v>0.49333333333333335</v>
      </c>
      <c r="L33" s="102">
        <v>52.596000000000004</v>
      </c>
      <c r="M33" s="102">
        <v>15.961333333333334</v>
      </c>
      <c r="N33" s="25">
        <f>A33</f>
        <v>29</v>
      </c>
      <c r="O33" s="103">
        <v>5.566666666666667E-2</v>
      </c>
      <c r="P33" s="102">
        <v>74.656333333333336</v>
      </c>
      <c r="Q33" s="99">
        <v>0.44933333333333336</v>
      </c>
      <c r="R33" s="102">
        <v>20.512</v>
      </c>
      <c r="S33" s="102">
        <v>161.84233333333333</v>
      </c>
      <c r="T33" s="103">
        <v>2.5333333333333336E-2</v>
      </c>
      <c r="U33" s="99">
        <v>0.4</v>
      </c>
      <c r="V33" s="102">
        <v>12.07</v>
      </c>
      <c r="W33" s="134">
        <f>8+V33</f>
        <v>20.07</v>
      </c>
      <c r="X33" s="134">
        <f>4+V33</f>
        <v>16.07</v>
      </c>
      <c r="Y33" s="103">
        <v>3.6666666666666674E-2</v>
      </c>
      <c r="Z33" s="103">
        <v>7.0000000000000007E-2</v>
      </c>
      <c r="AA33" s="103" t="s">
        <v>36</v>
      </c>
      <c r="AB33" s="103" t="s">
        <v>36</v>
      </c>
      <c r="AC33" s="99" t="s">
        <v>36</v>
      </c>
    </row>
    <row r="34" spans="1:30" ht="11.25" customHeight="1">
      <c r="A34" s="14">
        <f t="shared" si="1"/>
        <v>30</v>
      </c>
      <c r="B34" s="12" t="s">
        <v>699</v>
      </c>
      <c r="C34" s="27">
        <v>3.9163333333333328</v>
      </c>
      <c r="D34" s="28">
        <v>402.28657743531465</v>
      </c>
      <c r="E34" s="28">
        <v>1683.1670399893567</v>
      </c>
      <c r="F34" s="27">
        <v>2.2229166666666664</v>
      </c>
      <c r="G34" s="27">
        <v>13.371333333333334</v>
      </c>
      <c r="H34" s="25" t="s">
        <v>0</v>
      </c>
      <c r="I34" s="29">
        <v>79.816416666666669</v>
      </c>
      <c r="J34" s="27">
        <v>2.5226666666666664</v>
      </c>
      <c r="K34" s="27">
        <v>0.67300000000000004</v>
      </c>
      <c r="L34" s="28">
        <v>30.878</v>
      </c>
      <c r="M34" s="28">
        <v>8.5006666666666657</v>
      </c>
      <c r="N34" s="25">
        <f t="shared" si="0"/>
        <v>30</v>
      </c>
      <c r="O34" s="30">
        <v>5.4666666666666669E-2</v>
      </c>
      <c r="P34" s="28">
        <v>44.619</v>
      </c>
      <c r="Q34" s="27">
        <v>0.86266666666666669</v>
      </c>
      <c r="R34" s="28">
        <v>222.92566666666667</v>
      </c>
      <c r="S34" s="28">
        <v>55.335333333333331</v>
      </c>
      <c r="T34" s="30">
        <v>2.9333333333333333E-2</v>
      </c>
      <c r="U34" s="27">
        <v>0.24066666666666667</v>
      </c>
      <c r="V34" s="25" t="s">
        <v>0</v>
      </c>
      <c r="W34" s="25"/>
      <c r="X34" s="25"/>
      <c r="Y34" s="30">
        <v>0.13333333333333333</v>
      </c>
      <c r="Z34" s="31" t="s">
        <v>36</v>
      </c>
      <c r="AA34" s="31" t="s">
        <v>36</v>
      </c>
      <c r="AB34" s="31" t="s">
        <v>36</v>
      </c>
      <c r="AC34" s="47" t="s">
        <v>36</v>
      </c>
      <c r="AD34" s="12"/>
    </row>
    <row r="35" spans="1:30" ht="11.25" customHeight="1">
      <c r="A35" s="14">
        <f>A34+1</f>
        <v>31</v>
      </c>
      <c r="B35" s="12" t="s">
        <v>140</v>
      </c>
      <c r="C35" s="40">
        <v>12.693333333333333</v>
      </c>
      <c r="D35" s="41">
        <v>363.05648018122349</v>
      </c>
      <c r="E35" s="41">
        <v>1519.0283130782391</v>
      </c>
      <c r="F35" s="40">
        <v>1.2693332926432292</v>
      </c>
      <c r="G35" s="39">
        <v>0.3</v>
      </c>
      <c r="H35" s="41" t="s">
        <v>0</v>
      </c>
      <c r="I35" s="29">
        <v>85.504000040690116</v>
      </c>
      <c r="J35" s="27">
        <v>0.57999999999999996</v>
      </c>
      <c r="K35" s="27">
        <v>0.23333333333333331</v>
      </c>
      <c r="L35" s="28">
        <v>1.1226666666666667</v>
      </c>
      <c r="M35" s="28">
        <v>4.3</v>
      </c>
      <c r="N35" s="25">
        <f t="shared" si="0"/>
        <v>31</v>
      </c>
      <c r="O35" s="30">
        <v>4.2333333333333334E-2</v>
      </c>
      <c r="P35" s="28">
        <v>35.958666666666666</v>
      </c>
      <c r="Q35" s="27">
        <v>31.383333333333329</v>
      </c>
      <c r="R35" s="28">
        <v>17.101666666666667</v>
      </c>
      <c r="S35" s="28">
        <v>12.540666666666667</v>
      </c>
      <c r="T35" s="38" t="s">
        <v>36</v>
      </c>
      <c r="U35" s="27">
        <v>8.48</v>
      </c>
      <c r="V35" s="25" t="s">
        <v>0</v>
      </c>
      <c r="W35" s="25"/>
      <c r="X35" s="25"/>
      <c r="Y35" s="30">
        <v>3.2333333333333329</v>
      </c>
      <c r="Z35" s="38" t="s">
        <v>36</v>
      </c>
      <c r="AA35" s="30">
        <v>3.4666666666666668</v>
      </c>
      <c r="AB35" s="30">
        <v>24.423333333333332</v>
      </c>
      <c r="AC35" s="27">
        <v>173.58666666666667</v>
      </c>
      <c r="AD35" s="12"/>
    </row>
    <row r="36" spans="1:30" ht="11.25" customHeight="1">
      <c r="A36" s="91"/>
      <c r="B36" s="5"/>
      <c r="C36" s="7"/>
      <c r="D36" s="8"/>
      <c r="E36" s="8"/>
      <c r="F36" s="7"/>
      <c r="G36" s="7"/>
      <c r="H36" s="8"/>
      <c r="I36" s="7" t="s">
        <v>93</v>
      </c>
      <c r="J36" s="7" t="s">
        <v>21</v>
      </c>
      <c r="K36" s="7"/>
      <c r="L36" s="8"/>
      <c r="M36" s="8"/>
      <c r="N36" s="115"/>
      <c r="O36" s="9"/>
      <c r="P36" s="8"/>
      <c r="Q36" s="7"/>
      <c r="R36" s="8"/>
      <c r="S36" s="8"/>
      <c r="T36" s="9"/>
      <c r="U36" s="7"/>
      <c r="V36" s="8"/>
      <c r="W36" s="8"/>
      <c r="X36" s="8"/>
      <c r="Y36" s="9"/>
      <c r="Z36" s="9"/>
      <c r="AA36" s="9"/>
      <c r="AB36" s="9"/>
      <c r="AC36" s="7" t="s">
        <v>94</v>
      </c>
      <c r="AD36" s="5"/>
    </row>
    <row r="37" spans="1:30" ht="11.25" customHeight="1" thickBot="1">
      <c r="A37" s="92" t="s">
        <v>95</v>
      </c>
      <c r="B37" s="12"/>
      <c r="C37" s="10" t="s">
        <v>19</v>
      </c>
      <c r="D37" s="148" t="s">
        <v>96</v>
      </c>
      <c r="E37" s="148"/>
      <c r="F37" s="10" t="s">
        <v>20</v>
      </c>
      <c r="G37" s="10" t="s">
        <v>97</v>
      </c>
      <c r="H37" s="14" t="s">
        <v>35</v>
      </c>
      <c r="I37" s="10" t="s">
        <v>98</v>
      </c>
      <c r="J37" s="10" t="s">
        <v>99</v>
      </c>
      <c r="K37" s="10" t="s">
        <v>22</v>
      </c>
      <c r="L37" s="14" t="s">
        <v>23</v>
      </c>
      <c r="M37" s="14" t="s">
        <v>24</v>
      </c>
      <c r="N37" s="25" t="str">
        <f>A37</f>
        <v>Número do</v>
      </c>
      <c r="O37" s="15" t="s">
        <v>25</v>
      </c>
      <c r="P37" s="14" t="s">
        <v>26</v>
      </c>
      <c r="Q37" s="10" t="s">
        <v>27</v>
      </c>
      <c r="R37" s="14" t="s">
        <v>28</v>
      </c>
      <c r="S37" s="14" t="s">
        <v>29</v>
      </c>
      <c r="T37" s="15" t="s">
        <v>30</v>
      </c>
      <c r="U37" s="10" t="s">
        <v>31</v>
      </c>
      <c r="V37" s="14" t="s">
        <v>32</v>
      </c>
      <c r="W37" s="14" t="s">
        <v>100</v>
      </c>
      <c r="X37" s="14" t="s">
        <v>101</v>
      </c>
      <c r="Y37" s="15" t="s">
        <v>33</v>
      </c>
      <c r="Z37" s="15" t="s">
        <v>34</v>
      </c>
      <c r="AA37" s="15" t="s">
        <v>102</v>
      </c>
      <c r="AB37" s="15" t="s">
        <v>103</v>
      </c>
      <c r="AC37" s="10" t="s">
        <v>92</v>
      </c>
      <c r="AD37" s="12"/>
    </row>
    <row r="38" spans="1:30" ht="11.25" customHeight="1">
      <c r="A38" s="93" t="s">
        <v>104</v>
      </c>
      <c r="B38" s="17" t="s">
        <v>105</v>
      </c>
      <c r="C38" s="18" t="s">
        <v>106</v>
      </c>
      <c r="D38" s="19" t="s">
        <v>107</v>
      </c>
      <c r="E38" s="19" t="s">
        <v>108</v>
      </c>
      <c r="F38" s="18" t="s">
        <v>109</v>
      </c>
      <c r="G38" s="18" t="s">
        <v>109</v>
      </c>
      <c r="H38" s="19" t="s">
        <v>110</v>
      </c>
      <c r="I38" s="18" t="s">
        <v>109</v>
      </c>
      <c r="J38" s="18" t="s">
        <v>109</v>
      </c>
      <c r="K38" s="18" t="s">
        <v>109</v>
      </c>
      <c r="L38" s="19" t="s">
        <v>110</v>
      </c>
      <c r="M38" s="19" t="s">
        <v>110</v>
      </c>
      <c r="N38" s="114" t="str">
        <f>A38</f>
        <v>Alimento</v>
      </c>
      <c r="O38" s="20" t="s">
        <v>110</v>
      </c>
      <c r="P38" s="19" t="s">
        <v>110</v>
      </c>
      <c r="Q38" s="18" t="s">
        <v>110</v>
      </c>
      <c r="R38" s="19" t="s">
        <v>110</v>
      </c>
      <c r="S38" s="19" t="s">
        <v>110</v>
      </c>
      <c r="T38" s="20" t="s">
        <v>110</v>
      </c>
      <c r="U38" s="18" t="s">
        <v>110</v>
      </c>
      <c r="V38" s="19" t="s">
        <v>111</v>
      </c>
      <c r="W38" s="19" t="s">
        <v>111</v>
      </c>
      <c r="X38" s="19" t="s">
        <v>111</v>
      </c>
      <c r="Y38" s="20" t="s">
        <v>110</v>
      </c>
      <c r="Z38" s="20" t="s">
        <v>110</v>
      </c>
      <c r="AA38" s="20" t="s">
        <v>110</v>
      </c>
      <c r="AB38" s="20" t="s">
        <v>110</v>
      </c>
      <c r="AC38" s="18" t="s">
        <v>110</v>
      </c>
      <c r="AD38" s="17"/>
    </row>
    <row r="39" spans="1:30" ht="11.25" customHeight="1">
      <c r="A39" s="14">
        <f>A35+1</f>
        <v>32</v>
      </c>
      <c r="B39" s="12" t="s">
        <v>141</v>
      </c>
      <c r="C39" s="52">
        <v>10.776666666666666</v>
      </c>
      <c r="D39" s="28">
        <v>335.77766279932655</v>
      </c>
      <c r="E39" s="28">
        <v>1404.8937411523823</v>
      </c>
      <c r="F39" s="27">
        <v>12.515066502888997</v>
      </c>
      <c r="G39" s="52">
        <v>1.7533333333333332</v>
      </c>
      <c r="H39" s="25" t="s">
        <v>0</v>
      </c>
      <c r="I39" s="29">
        <v>73.298266830444334</v>
      </c>
      <c r="J39" s="52">
        <v>15.48</v>
      </c>
      <c r="K39" s="52">
        <v>1.6566666666666665</v>
      </c>
      <c r="L39" s="25">
        <v>33.916666666666664</v>
      </c>
      <c r="M39" s="25">
        <v>120.23333333333333</v>
      </c>
      <c r="N39" s="25">
        <f>A39</f>
        <v>32</v>
      </c>
      <c r="O39" s="38">
        <v>3.8566666666666669</v>
      </c>
      <c r="P39" s="25">
        <v>339.98666666666662</v>
      </c>
      <c r="Q39" s="29">
        <v>4.7300000000000004</v>
      </c>
      <c r="R39" s="25">
        <v>41.376666666666665</v>
      </c>
      <c r="S39" s="25">
        <v>333.62</v>
      </c>
      <c r="T39" s="38">
        <v>0.56333333333333335</v>
      </c>
      <c r="U39" s="29">
        <v>2.6633333333333336</v>
      </c>
      <c r="V39" s="25" t="s">
        <v>0</v>
      </c>
      <c r="W39" s="25"/>
      <c r="X39" s="25"/>
      <c r="Y39" s="30">
        <v>0.28666666666666668</v>
      </c>
      <c r="Z39" s="30">
        <v>0.03</v>
      </c>
      <c r="AA39" s="48">
        <v>0.08</v>
      </c>
      <c r="AB39" s="48" t="s">
        <v>36</v>
      </c>
      <c r="AC39" s="52" t="s">
        <v>36</v>
      </c>
      <c r="AD39" s="12"/>
    </row>
    <row r="40" spans="1:30" ht="11.25" customHeight="1">
      <c r="A40" s="14">
        <f>A39+1</f>
        <v>33</v>
      </c>
      <c r="B40" s="12" t="s">
        <v>142</v>
      </c>
      <c r="C40" s="27">
        <v>11.773333333333333</v>
      </c>
      <c r="D40" s="28">
        <v>350.58693322738014</v>
      </c>
      <c r="E40" s="28">
        <v>1466.8557286233586</v>
      </c>
      <c r="F40" s="27">
        <v>7.1875</v>
      </c>
      <c r="G40" s="52">
        <v>1.4666666666666666</v>
      </c>
      <c r="H40" s="25" t="s">
        <v>0</v>
      </c>
      <c r="I40" s="29">
        <v>79.079166666666652</v>
      </c>
      <c r="J40" s="27">
        <v>5.49</v>
      </c>
      <c r="K40" s="27">
        <v>0.49333333333333335</v>
      </c>
      <c r="L40" s="28">
        <v>1.2849999999999999</v>
      </c>
      <c r="M40" s="28">
        <v>30.954999999999998</v>
      </c>
      <c r="N40" s="25">
        <f t="shared" si="0"/>
        <v>33</v>
      </c>
      <c r="O40" s="38" t="s">
        <v>36</v>
      </c>
      <c r="P40" s="28">
        <v>84.221333333333334</v>
      </c>
      <c r="Q40" s="27">
        <v>2.2526666666666668</v>
      </c>
      <c r="R40" s="28">
        <v>44.932333333333339</v>
      </c>
      <c r="S40" s="28">
        <v>57.853666666666662</v>
      </c>
      <c r="T40" s="30">
        <v>0.26666666666666666</v>
      </c>
      <c r="U40" s="27">
        <v>0.59833333333333327</v>
      </c>
      <c r="V40" s="25" t="s">
        <v>0</v>
      </c>
      <c r="W40" s="135">
        <v>18</v>
      </c>
      <c r="X40" s="135">
        <v>9</v>
      </c>
      <c r="Y40" s="30">
        <v>0.25333333333333335</v>
      </c>
      <c r="Z40" s="38" t="s">
        <v>36</v>
      </c>
      <c r="AA40" s="30">
        <v>0.25333333333333335</v>
      </c>
      <c r="AB40" s="38" t="s">
        <v>36</v>
      </c>
      <c r="AC40" s="29" t="s">
        <v>36</v>
      </c>
      <c r="AD40" s="12"/>
    </row>
    <row r="41" spans="1:30" ht="11.25" customHeight="1">
      <c r="A41" s="14">
        <f>A40+1</f>
        <v>34</v>
      </c>
      <c r="B41" s="12" t="s">
        <v>143</v>
      </c>
      <c r="C41" s="27">
        <v>9.8066666666666666</v>
      </c>
      <c r="D41" s="28">
        <v>370.57809666666662</v>
      </c>
      <c r="E41" s="28">
        <v>1550.4987564533333</v>
      </c>
      <c r="F41" s="27">
        <v>11.380999619166056</v>
      </c>
      <c r="G41" s="27">
        <v>1.4633333333333332</v>
      </c>
      <c r="H41" s="25" t="s">
        <v>0</v>
      </c>
      <c r="I41" s="29">
        <v>75.785666666666657</v>
      </c>
      <c r="J41" s="27">
        <v>4.8233333333333333</v>
      </c>
      <c r="K41" s="27">
        <v>1.5633333333333335</v>
      </c>
      <c r="L41" s="28">
        <v>35.29933333333333</v>
      </c>
      <c r="M41" s="28">
        <v>56.879666666666672</v>
      </c>
      <c r="N41" s="25">
        <f t="shared" si="0"/>
        <v>34</v>
      </c>
      <c r="O41" s="30">
        <v>1.6206666666666667</v>
      </c>
      <c r="P41" s="28">
        <v>194.95833333333334</v>
      </c>
      <c r="Q41" s="27">
        <v>6.7336666666666671</v>
      </c>
      <c r="R41" s="49">
        <v>332.5</v>
      </c>
      <c r="S41" s="28">
        <v>212.14400000000001</v>
      </c>
      <c r="T41" s="30">
        <v>0.26299999999999996</v>
      </c>
      <c r="U41" s="27">
        <v>1.6713333333333333</v>
      </c>
      <c r="V41" s="25" t="s">
        <v>0</v>
      </c>
      <c r="W41" s="25"/>
      <c r="X41" s="25"/>
      <c r="Y41" s="48">
        <v>0.25333333333333335</v>
      </c>
      <c r="Z41" s="48" t="s">
        <v>36</v>
      </c>
      <c r="AA41" s="48">
        <v>0.09</v>
      </c>
      <c r="AB41" s="48" t="s">
        <v>36</v>
      </c>
      <c r="AC41" s="52" t="s">
        <v>36</v>
      </c>
      <c r="AD41" s="12"/>
    </row>
    <row r="42" spans="1:30" ht="11.25" customHeight="1">
      <c r="A42" s="14">
        <f>A41+1</f>
        <v>35</v>
      </c>
      <c r="B42" s="12" t="s">
        <v>144</v>
      </c>
      <c r="C42" s="40">
        <v>12.98</v>
      </c>
      <c r="D42" s="41">
        <v>360.47297855072469</v>
      </c>
      <c r="E42" s="41">
        <v>1508.2189422562321</v>
      </c>
      <c r="F42" s="40">
        <v>9.7907826086956504</v>
      </c>
      <c r="G42" s="40">
        <v>1.3666666666666669</v>
      </c>
      <c r="H42" s="41" t="s">
        <v>0</v>
      </c>
      <c r="I42" s="29">
        <v>75.09255072463769</v>
      </c>
      <c r="J42" s="40">
        <v>2.3466666666666667</v>
      </c>
      <c r="K42" s="40">
        <v>0.77</v>
      </c>
      <c r="L42" s="41">
        <v>17.863333333333333</v>
      </c>
      <c r="M42" s="41">
        <v>31.00333333333333</v>
      </c>
      <c r="N42" s="25">
        <f t="shared" si="0"/>
        <v>35</v>
      </c>
      <c r="O42" s="42">
        <v>0.46033333333333332</v>
      </c>
      <c r="P42" s="41">
        <v>114.74</v>
      </c>
      <c r="Q42" s="40">
        <v>0.95</v>
      </c>
      <c r="R42" s="41">
        <v>0.73666666666666669</v>
      </c>
      <c r="S42" s="41">
        <v>151.36666666666667</v>
      </c>
      <c r="T42" s="42">
        <v>0.15</v>
      </c>
      <c r="U42" s="40">
        <v>0.82666666666666666</v>
      </c>
      <c r="V42" s="41" t="s">
        <v>0</v>
      </c>
      <c r="W42" s="41"/>
      <c r="X42" s="41"/>
      <c r="Y42" s="42">
        <v>0.3133333333333333</v>
      </c>
      <c r="Z42" s="42" t="s">
        <v>36</v>
      </c>
      <c r="AA42" s="42" t="s">
        <v>36</v>
      </c>
      <c r="AB42" s="42">
        <v>0.89</v>
      </c>
      <c r="AC42" s="40" t="s">
        <v>36</v>
      </c>
      <c r="AD42" s="12"/>
    </row>
    <row r="43" spans="1:30" ht="11.25" customHeight="1">
      <c r="A43" s="14">
        <f t="shared" ref="A43:A70" si="2">A42+1</f>
        <v>36</v>
      </c>
      <c r="B43" s="12" t="s">
        <v>145</v>
      </c>
      <c r="C43" s="37">
        <v>2.6966666666666668</v>
      </c>
      <c r="D43" s="35">
        <v>414.85051739130432</v>
      </c>
      <c r="E43" s="41">
        <v>1735.7345647652173</v>
      </c>
      <c r="F43" s="40">
        <v>11.87913043478261</v>
      </c>
      <c r="G43" s="37">
        <v>5.79</v>
      </c>
      <c r="H43" s="35">
        <v>11.271800000000001</v>
      </c>
      <c r="I43" s="29">
        <v>77.770869565217382</v>
      </c>
      <c r="J43" s="37">
        <v>1.94</v>
      </c>
      <c r="K43" s="37">
        <v>1.8633333333333335</v>
      </c>
      <c r="L43" s="35">
        <v>196.06333333333336</v>
      </c>
      <c r="M43" s="35">
        <v>57.686666666666667</v>
      </c>
      <c r="N43" s="25">
        <f t="shared" si="0"/>
        <v>36</v>
      </c>
      <c r="O43" s="44">
        <v>1.4890000000000001</v>
      </c>
      <c r="P43" s="35">
        <v>296.44333333333338</v>
      </c>
      <c r="Q43" s="37">
        <v>8.7233333333333345</v>
      </c>
      <c r="R43" s="35">
        <v>125.07333333333332</v>
      </c>
      <c r="S43" s="35">
        <v>365.6033333333333</v>
      </c>
      <c r="T43" s="44">
        <v>0.19333333333333336</v>
      </c>
      <c r="U43" s="37">
        <v>1.7266666666666666</v>
      </c>
      <c r="V43" s="35">
        <v>492.24666666666673</v>
      </c>
      <c r="W43" s="35"/>
      <c r="X43" s="35"/>
      <c r="Y43" s="44">
        <v>1.43</v>
      </c>
      <c r="Z43" s="44">
        <v>1.1333333333333331</v>
      </c>
      <c r="AA43" s="44">
        <v>1.1366666666666667</v>
      </c>
      <c r="AB43" s="44">
        <v>9.5</v>
      </c>
      <c r="AC43" s="37">
        <v>24.31</v>
      </c>
      <c r="AD43" s="12"/>
    </row>
    <row r="44" spans="1:30" ht="11.25" customHeight="1">
      <c r="A44" s="14">
        <f t="shared" si="2"/>
        <v>37</v>
      </c>
      <c r="B44" s="12" t="s">
        <v>146</v>
      </c>
      <c r="C44" s="27">
        <v>59.646333333333331</v>
      </c>
      <c r="D44" s="28">
        <v>163.76366666666667</v>
      </c>
      <c r="E44" s="28">
        <v>685.18718133333334</v>
      </c>
      <c r="F44" s="27">
        <v>5.8125</v>
      </c>
      <c r="G44" s="27">
        <v>1.1583333333333332</v>
      </c>
      <c r="H44" s="25" t="s">
        <v>0</v>
      </c>
      <c r="I44" s="29">
        <v>32.522166666666671</v>
      </c>
      <c r="J44" s="27">
        <v>1.6363333333333332</v>
      </c>
      <c r="K44" s="27">
        <v>0.86066666666666658</v>
      </c>
      <c r="L44" s="28">
        <v>9.9716666666666658</v>
      </c>
      <c r="M44" s="28">
        <v>3.5390000000000001</v>
      </c>
      <c r="N44" s="25">
        <f t="shared" si="0"/>
        <v>37</v>
      </c>
      <c r="O44" s="38">
        <v>0.19500000000000001</v>
      </c>
      <c r="P44" s="28">
        <v>42.383999999999993</v>
      </c>
      <c r="Q44" s="27">
        <v>1.1886666666666665</v>
      </c>
      <c r="R44" s="28">
        <v>206.76933333333332</v>
      </c>
      <c r="S44" s="28">
        <v>53.914666666666669</v>
      </c>
      <c r="T44" s="30">
        <v>7.0666666666666669E-2</v>
      </c>
      <c r="U44" s="27">
        <v>0.40500000000000003</v>
      </c>
      <c r="V44" s="25" t="s">
        <v>0</v>
      </c>
      <c r="W44" s="25"/>
      <c r="X44" s="25"/>
      <c r="Y44" s="30">
        <v>0.04</v>
      </c>
      <c r="Z44" s="31" t="s">
        <v>36</v>
      </c>
      <c r="AA44" s="31" t="s">
        <v>36</v>
      </c>
      <c r="AB44" s="30">
        <v>3.96</v>
      </c>
      <c r="AC44" s="29" t="s">
        <v>147</v>
      </c>
      <c r="AD44" s="12"/>
    </row>
    <row r="45" spans="1:30" ht="11.25" customHeight="1">
      <c r="A45" s="14">
        <f t="shared" si="2"/>
        <v>38</v>
      </c>
      <c r="B45" s="12" t="s">
        <v>148</v>
      </c>
      <c r="C45" s="27">
        <v>44.985666666666667</v>
      </c>
      <c r="D45" s="28">
        <v>220.3056666666667</v>
      </c>
      <c r="E45" s="28">
        <v>921.75890933333346</v>
      </c>
      <c r="F45" s="27">
        <v>7.0083333333333329</v>
      </c>
      <c r="G45" s="27">
        <v>1.3376666666666666</v>
      </c>
      <c r="H45" s="25" t="s">
        <v>0</v>
      </c>
      <c r="I45" s="29">
        <v>45.058333333333337</v>
      </c>
      <c r="J45" s="27">
        <v>1.6063333333333334</v>
      </c>
      <c r="K45" s="27">
        <v>1.61</v>
      </c>
      <c r="L45" s="28">
        <v>16.545666666666666</v>
      </c>
      <c r="M45" s="28">
        <v>12.591666666666667</v>
      </c>
      <c r="N45" s="25">
        <f t="shared" si="0"/>
        <v>38</v>
      </c>
      <c r="O45" s="30">
        <v>0.34466666666666668</v>
      </c>
      <c r="P45" s="28">
        <v>81.961333333333343</v>
      </c>
      <c r="Q45" s="27">
        <v>1.8723333333333334</v>
      </c>
      <c r="R45" s="28">
        <v>666.71033333333332</v>
      </c>
      <c r="S45" s="28">
        <v>136.607</v>
      </c>
      <c r="T45" s="30">
        <v>9.7666666666666679E-2</v>
      </c>
      <c r="U45" s="27">
        <v>0.75566666666666682</v>
      </c>
      <c r="V45" s="25" t="s">
        <v>0</v>
      </c>
      <c r="W45" s="25"/>
      <c r="X45" s="25"/>
      <c r="Y45" s="30">
        <v>0.08</v>
      </c>
      <c r="Z45" s="31" t="s">
        <v>36</v>
      </c>
      <c r="AA45" s="31" t="s">
        <v>36</v>
      </c>
      <c r="AB45" s="31" t="s">
        <v>36</v>
      </c>
      <c r="AC45" s="29" t="s">
        <v>147</v>
      </c>
      <c r="AD45" s="12"/>
    </row>
    <row r="46" spans="1:30" ht="11.25" customHeight="1">
      <c r="A46" s="14">
        <f t="shared" si="2"/>
        <v>39</v>
      </c>
      <c r="B46" s="12" t="s">
        <v>149</v>
      </c>
      <c r="C46" s="40">
        <v>5.9733333333333327</v>
      </c>
      <c r="D46" s="41">
        <v>435.86478053333337</v>
      </c>
      <c r="E46" s="41">
        <v>1823.6582417514669</v>
      </c>
      <c r="F46" s="40">
        <v>8.7916799999999995</v>
      </c>
      <c r="G46" s="40">
        <v>17.236666666666668</v>
      </c>
      <c r="H46" s="41" t="s">
        <v>0</v>
      </c>
      <c r="I46" s="29">
        <v>62.431653333333344</v>
      </c>
      <c r="J46" s="40">
        <v>5.61</v>
      </c>
      <c r="K46" s="40">
        <v>5.5666666666666664</v>
      </c>
      <c r="L46" s="41">
        <v>17.626666666666669</v>
      </c>
      <c r="M46" s="41">
        <v>19.366666666666664</v>
      </c>
      <c r="N46" s="25">
        <f t="shared" si="0"/>
        <v>39</v>
      </c>
      <c r="O46" s="42">
        <v>0.253</v>
      </c>
      <c r="P46" s="41">
        <v>112.15</v>
      </c>
      <c r="Q46" s="40">
        <v>0.8</v>
      </c>
      <c r="R46" s="41">
        <v>1515.5266666666666</v>
      </c>
      <c r="S46" s="41">
        <v>147.91999999999999</v>
      </c>
      <c r="T46" s="42">
        <v>0.10333333333333335</v>
      </c>
      <c r="U46" s="40">
        <v>0.5033333333333333</v>
      </c>
      <c r="V46" s="41" t="s">
        <v>0</v>
      </c>
      <c r="W46" s="41"/>
      <c r="X46" s="41"/>
      <c r="Y46" s="42">
        <v>1.18</v>
      </c>
      <c r="Z46" s="42">
        <v>0.04</v>
      </c>
      <c r="AA46" s="42">
        <v>0.53333333333333333</v>
      </c>
      <c r="AB46" s="42">
        <v>9.3666666666666671</v>
      </c>
      <c r="AC46" s="40" t="s">
        <v>36</v>
      </c>
      <c r="AD46" s="12"/>
    </row>
    <row r="47" spans="1:30" ht="11.25" customHeight="1">
      <c r="A47" s="14">
        <f t="shared" si="2"/>
        <v>40</v>
      </c>
      <c r="B47" s="12" t="s">
        <v>150</v>
      </c>
      <c r="C47" s="40">
        <v>10.243333333333332</v>
      </c>
      <c r="D47" s="41">
        <v>371.12261304347828</v>
      </c>
      <c r="E47" s="41">
        <v>1552.7770129739131</v>
      </c>
      <c r="F47" s="40">
        <v>9.9956521739130437</v>
      </c>
      <c r="G47" s="40">
        <v>1.3033333333333335</v>
      </c>
      <c r="H47" s="41" t="s">
        <v>0</v>
      </c>
      <c r="I47" s="29">
        <v>77.944347826086954</v>
      </c>
      <c r="J47" s="40">
        <v>2.9266666666666663</v>
      </c>
      <c r="K47" s="40">
        <v>0.51333333333333331</v>
      </c>
      <c r="L47" s="41">
        <v>17.3</v>
      </c>
      <c r="M47" s="41">
        <v>27.69</v>
      </c>
      <c r="N47" s="25">
        <f t="shared" si="0"/>
        <v>40</v>
      </c>
      <c r="O47" s="44">
        <v>0.52833333333333332</v>
      </c>
      <c r="P47" s="41">
        <v>99.81</v>
      </c>
      <c r="Q47" s="40">
        <v>0.88</v>
      </c>
      <c r="R47" s="41">
        <v>7.17</v>
      </c>
      <c r="S47" s="41">
        <v>147.06</v>
      </c>
      <c r="T47" s="42">
        <v>0.15</v>
      </c>
      <c r="U47" s="40">
        <v>0.77666666666666673</v>
      </c>
      <c r="V47" s="41" t="s">
        <v>0</v>
      </c>
      <c r="W47" s="41"/>
      <c r="X47" s="41"/>
      <c r="Y47" s="42">
        <v>0.17666666666666667</v>
      </c>
      <c r="Z47" s="42">
        <v>0.02</v>
      </c>
      <c r="AA47" s="42" t="s">
        <v>36</v>
      </c>
      <c r="AB47" s="42">
        <v>3.5666666666666664</v>
      </c>
      <c r="AC47" s="40" t="s">
        <v>36</v>
      </c>
      <c r="AD47" s="12"/>
    </row>
    <row r="48" spans="1:30" ht="11.25" customHeight="1">
      <c r="A48" s="14">
        <f t="shared" si="2"/>
        <v>41</v>
      </c>
      <c r="B48" s="12" t="s">
        <v>151</v>
      </c>
      <c r="C48" s="40">
        <v>10.563333333333333</v>
      </c>
      <c r="D48" s="41">
        <v>370.5671133333334</v>
      </c>
      <c r="E48" s="41">
        <v>1550.452802186667</v>
      </c>
      <c r="F48" s="40">
        <v>10.320799999999998</v>
      </c>
      <c r="G48" s="40">
        <v>1.97</v>
      </c>
      <c r="H48" s="41">
        <v>17.567999999999998</v>
      </c>
      <c r="I48" s="29">
        <v>76.622533333333351</v>
      </c>
      <c r="J48" s="40">
        <v>2.2966666666666664</v>
      </c>
      <c r="K48" s="40">
        <v>0.52333333333333332</v>
      </c>
      <c r="L48" s="41">
        <v>19.453333333333333</v>
      </c>
      <c r="M48" s="41" t="s">
        <v>36</v>
      </c>
      <c r="N48" s="25">
        <f t="shared" si="0"/>
        <v>41</v>
      </c>
      <c r="O48" s="44">
        <v>0.39700000000000002</v>
      </c>
      <c r="P48" s="41">
        <v>118.47666666666667</v>
      </c>
      <c r="Q48" s="40">
        <v>0.91666666666666663</v>
      </c>
      <c r="R48" s="41">
        <v>14.74</v>
      </c>
      <c r="S48" s="41">
        <v>134.09666666666669</v>
      </c>
      <c r="T48" s="42">
        <v>0.13666666666666669</v>
      </c>
      <c r="U48" s="40">
        <v>0.81333333333333346</v>
      </c>
      <c r="V48" s="41" t="s">
        <v>36</v>
      </c>
      <c r="W48" s="41"/>
      <c r="X48" s="41"/>
      <c r="Y48" s="42">
        <v>0.10666666666666667</v>
      </c>
      <c r="Z48" s="42">
        <v>0.05</v>
      </c>
      <c r="AA48" s="42">
        <v>0.03</v>
      </c>
      <c r="AB48" s="42">
        <v>4.37</v>
      </c>
      <c r="AC48" s="40" t="s">
        <v>36</v>
      </c>
      <c r="AD48" s="12"/>
    </row>
    <row r="49" spans="1:30" ht="11.25" customHeight="1">
      <c r="A49" s="14">
        <f t="shared" si="2"/>
        <v>42</v>
      </c>
      <c r="B49" s="12" t="s">
        <v>152</v>
      </c>
      <c r="C49" s="40">
        <v>12.18333</v>
      </c>
      <c r="D49" s="41">
        <v>361.36682387826096</v>
      </c>
      <c r="E49" s="41">
        <v>1511.958791106644</v>
      </c>
      <c r="F49" s="40">
        <v>0.59782608695652173</v>
      </c>
      <c r="G49" s="40" t="s">
        <v>36</v>
      </c>
      <c r="H49" s="41" t="s">
        <v>0</v>
      </c>
      <c r="I49" s="29">
        <v>87.148843913043493</v>
      </c>
      <c r="J49" s="40">
        <v>0.74333329999999997</v>
      </c>
      <c r="K49" s="40">
        <v>7.0000000000000007E-2</v>
      </c>
      <c r="L49" s="41">
        <v>1.0576666666666668</v>
      </c>
      <c r="M49" s="41">
        <v>3.0276666666666667</v>
      </c>
      <c r="N49" s="25">
        <f t="shared" si="0"/>
        <v>42</v>
      </c>
      <c r="O49" s="42">
        <v>1.833333333333333E-2</v>
      </c>
      <c r="P49" s="41">
        <v>12.603</v>
      </c>
      <c r="Q49" s="40">
        <v>0.12766666666666668</v>
      </c>
      <c r="R49" s="41">
        <v>8.0830000000000002</v>
      </c>
      <c r="S49" s="41">
        <v>8.5350000000000001</v>
      </c>
      <c r="T49" s="42">
        <v>1.5333333333333332E-2</v>
      </c>
      <c r="U49" s="40">
        <v>7.9666666666666663E-2</v>
      </c>
      <c r="V49" s="41" t="s">
        <v>0</v>
      </c>
      <c r="W49" s="41"/>
      <c r="X49" s="41"/>
      <c r="Y49" s="42" t="s">
        <v>36</v>
      </c>
      <c r="Z49" s="42" t="s">
        <v>36</v>
      </c>
      <c r="AA49" s="42" t="s">
        <v>36</v>
      </c>
      <c r="AB49" s="42" t="s">
        <v>36</v>
      </c>
      <c r="AC49" s="40" t="s">
        <v>36</v>
      </c>
      <c r="AD49" s="12"/>
    </row>
    <row r="50" spans="1:30" ht="11.25" customHeight="1">
      <c r="A50" s="14">
        <f t="shared" si="2"/>
        <v>43</v>
      </c>
      <c r="B50" s="12" t="s">
        <v>153</v>
      </c>
      <c r="C50" s="40">
        <v>11.453333333333333</v>
      </c>
      <c r="D50" s="41">
        <v>353.48226811594202</v>
      </c>
      <c r="E50" s="41">
        <v>1478.9698097971016</v>
      </c>
      <c r="F50" s="40">
        <v>7.2137681159420293</v>
      </c>
      <c r="G50" s="40">
        <v>1.9033333333333333</v>
      </c>
      <c r="H50" s="41" t="s">
        <v>0</v>
      </c>
      <c r="I50" s="29">
        <v>78.872898550724628</v>
      </c>
      <c r="J50" s="40">
        <v>4.7133333333333338</v>
      </c>
      <c r="K50" s="40">
        <v>0.55666666666666675</v>
      </c>
      <c r="L50" s="41">
        <v>2.6666666666666665</v>
      </c>
      <c r="M50" s="41">
        <v>41.23</v>
      </c>
      <c r="N50" s="25">
        <f t="shared" si="0"/>
        <v>43</v>
      </c>
      <c r="O50" s="42">
        <v>0.33866666666666667</v>
      </c>
      <c r="P50" s="41">
        <v>107.83666666666666</v>
      </c>
      <c r="Q50" s="40">
        <v>0.85</v>
      </c>
      <c r="R50" s="41" t="s">
        <v>36</v>
      </c>
      <c r="S50" s="41">
        <v>168.33333333333334</v>
      </c>
      <c r="T50" s="42">
        <v>0.08</v>
      </c>
      <c r="U50" s="40">
        <v>1.0933333333333333</v>
      </c>
      <c r="V50" s="41" t="s">
        <v>0</v>
      </c>
      <c r="W50" s="136">
        <v>26</v>
      </c>
      <c r="X50" s="136">
        <v>13</v>
      </c>
      <c r="Y50" s="42">
        <v>0.25333333333333335</v>
      </c>
      <c r="Z50" s="53" t="s">
        <v>36</v>
      </c>
      <c r="AA50" s="53" t="s">
        <v>36</v>
      </c>
      <c r="AB50" s="42">
        <v>0.7466666666666667</v>
      </c>
      <c r="AC50" s="40" t="s">
        <v>36</v>
      </c>
      <c r="AD50" s="12"/>
    </row>
    <row r="51" spans="1:30" ht="11.25" customHeight="1">
      <c r="A51" s="14">
        <f t="shared" si="2"/>
        <v>44</v>
      </c>
      <c r="B51" s="12" t="s">
        <v>154</v>
      </c>
      <c r="C51" s="40">
        <v>63.538333333333334</v>
      </c>
      <c r="D51" s="41">
        <v>138.16656499999999</v>
      </c>
      <c r="E51" s="41">
        <v>578.08890796000003</v>
      </c>
      <c r="F51" s="40">
        <v>6.5895833333333336</v>
      </c>
      <c r="G51" s="40">
        <v>0.60899999999999999</v>
      </c>
      <c r="H51" s="41" t="s">
        <v>0</v>
      </c>
      <c r="I51" s="29">
        <v>28.555749999999996</v>
      </c>
      <c r="J51" s="40">
        <v>3.9180000000000006</v>
      </c>
      <c r="K51" s="27">
        <v>0.70733333333333326</v>
      </c>
      <c r="L51" s="28">
        <v>1.6123333333333332</v>
      </c>
      <c r="M51" s="28">
        <v>32.575000000000003</v>
      </c>
      <c r="N51" s="25">
        <f t="shared" si="0"/>
        <v>44</v>
      </c>
      <c r="O51" s="30">
        <v>0.11799999999999999</v>
      </c>
      <c r="P51" s="28">
        <v>112.705</v>
      </c>
      <c r="Q51" s="27">
        <v>0.41099999999999998</v>
      </c>
      <c r="R51" s="28">
        <v>1.1156666666666666</v>
      </c>
      <c r="S51" s="28">
        <v>184.82233333333332</v>
      </c>
      <c r="T51" s="30">
        <v>5.0333333333333334E-2</v>
      </c>
      <c r="U51" s="27">
        <v>0.51766666666666661</v>
      </c>
      <c r="V51" s="25" t="s">
        <v>0</v>
      </c>
      <c r="W51" s="136">
        <v>32</v>
      </c>
      <c r="X51" s="135">
        <v>16</v>
      </c>
      <c r="Y51" s="30">
        <v>0.3</v>
      </c>
      <c r="Z51" s="38" t="s">
        <v>36</v>
      </c>
      <c r="AA51" s="30">
        <v>0.04</v>
      </c>
      <c r="AB51" s="38" t="s">
        <v>36</v>
      </c>
      <c r="AC51" s="29" t="s">
        <v>36</v>
      </c>
      <c r="AD51" s="12"/>
    </row>
    <row r="52" spans="1:30" ht="11.25" customHeight="1">
      <c r="A52" s="14">
        <f t="shared" si="2"/>
        <v>45</v>
      </c>
      <c r="B52" s="12" t="s">
        <v>155</v>
      </c>
      <c r="C52" s="37">
        <v>76.223333333333343</v>
      </c>
      <c r="D52" s="35">
        <v>97.564894202898515</v>
      </c>
      <c r="E52" s="41">
        <v>408.21151734492742</v>
      </c>
      <c r="F52" s="40">
        <v>3.2282608695652177</v>
      </c>
      <c r="G52" s="37">
        <v>2.3533333333333331</v>
      </c>
      <c r="H52" s="35" t="s">
        <v>0</v>
      </c>
      <c r="I52" s="29">
        <v>17.135072463768108</v>
      </c>
      <c r="J52" s="37">
        <v>4.6433333333333335</v>
      </c>
      <c r="K52" s="37">
        <v>1.06</v>
      </c>
      <c r="L52" s="35">
        <v>2.1673333333333336</v>
      </c>
      <c r="M52" s="35">
        <v>20.376333333333331</v>
      </c>
      <c r="N52" s="25">
        <f t="shared" si="0"/>
        <v>45</v>
      </c>
      <c r="O52" s="44">
        <v>9.3000000000000013E-2</v>
      </c>
      <c r="P52" s="35">
        <v>61.307333333333332</v>
      </c>
      <c r="Q52" s="37">
        <v>0.58566666666666667</v>
      </c>
      <c r="R52" s="35">
        <v>260.34989999999999</v>
      </c>
      <c r="S52" s="35">
        <v>162.02333333333334</v>
      </c>
      <c r="T52" s="44">
        <v>4.5666666666666668E-2</v>
      </c>
      <c r="U52" s="37">
        <v>0.49833333333333335</v>
      </c>
      <c r="V52" s="35" t="s">
        <v>0</v>
      </c>
      <c r="W52" s="137">
        <v>48</v>
      </c>
      <c r="X52" s="137">
        <v>24</v>
      </c>
      <c r="Y52" s="54" t="s">
        <v>36</v>
      </c>
      <c r="Z52" s="44">
        <v>0.05</v>
      </c>
      <c r="AA52" s="54" t="s">
        <v>36</v>
      </c>
      <c r="AB52" s="44">
        <v>3.7366666666666664</v>
      </c>
      <c r="AC52" s="37">
        <v>1.7433333333333334</v>
      </c>
      <c r="AD52" s="12"/>
    </row>
    <row r="53" spans="1:30" ht="11.25" customHeight="1">
      <c r="A53" s="14">
        <f t="shared" si="2"/>
        <v>46</v>
      </c>
      <c r="B53" s="12" t="s">
        <v>156</v>
      </c>
      <c r="C53" s="27">
        <v>8.1433333333333326</v>
      </c>
      <c r="D53" s="28">
        <v>373.42146666666667</v>
      </c>
      <c r="E53" s="28">
        <v>1562.3954165333334</v>
      </c>
      <c r="F53" s="27">
        <v>0.58333333333333337</v>
      </c>
      <c r="G53" s="29">
        <v>0.37</v>
      </c>
      <c r="H53" s="25" t="s">
        <v>0</v>
      </c>
      <c r="I53" s="29">
        <v>89.336666666666673</v>
      </c>
      <c r="J53" s="27">
        <v>0.88</v>
      </c>
      <c r="K53" s="27">
        <v>1.5666666666666667</v>
      </c>
      <c r="L53" s="28">
        <v>522.04666666666674</v>
      </c>
      <c r="M53" s="28">
        <v>4.280666666666666</v>
      </c>
      <c r="N53" s="25">
        <f t="shared" si="0"/>
        <v>46</v>
      </c>
      <c r="O53" s="31" t="s">
        <v>36</v>
      </c>
      <c r="P53" s="28">
        <v>273.31900000000002</v>
      </c>
      <c r="Q53" s="27">
        <v>41.991333333333337</v>
      </c>
      <c r="R53" s="28">
        <v>14.855333333333334</v>
      </c>
      <c r="S53" s="46" t="s">
        <v>36</v>
      </c>
      <c r="T53" s="31" t="s">
        <v>36</v>
      </c>
      <c r="U53" s="27">
        <v>15.209333333333333</v>
      </c>
      <c r="V53" s="28">
        <v>1533.2433333333331</v>
      </c>
      <c r="W53" s="28"/>
      <c r="X53" s="28"/>
      <c r="Y53" s="30">
        <v>3.4066666666666663</v>
      </c>
      <c r="Z53" s="31" t="s">
        <v>36</v>
      </c>
      <c r="AA53" s="30">
        <v>3.11</v>
      </c>
      <c r="AB53" s="30">
        <v>19.393333333333334</v>
      </c>
      <c r="AC53" s="47" t="s">
        <v>36</v>
      </c>
      <c r="AD53" s="12"/>
    </row>
    <row r="54" spans="1:30" ht="11.25" customHeight="1">
      <c r="A54" s="14">
        <f t="shared" si="2"/>
        <v>47</v>
      </c>
      <c r="B54" s="12" t="s">
        <v>157</v>
      </c>
      <c r="C54" s="27">
        <v>61.307333333333332</v>
      </c>
      <c r="D54" s="28">
        <v>171.21911166666669</v>
      </c>
      <c r="E54" s="28">
        <v>716.38076321333347</v>
      </c>
      <c r="F54" s="27">
        <v>2.5520833333333335</v>
      </c>
      <c r="G54" s="27">
        <v>4.8496666666666668</v>
      </c>
      <c r="H54" s="25" t="s">
        <v>0</v>
      </c>
      <c r="I54" s="29">
        <v>30.68491666666667</v>
      </c>
      <c r="J54" s="27">
        <v>2.371</v>
      </c>
      <c r="K54" s="27">
        <v>0.60599999999999998</v>
      </c>
      <c r="L54" s="28">
        <v>4.1643333333333334</v>
      </c>
      <c r="M54" s="28">
        <v>15.347</v>
      </c>
      <c r="N54" s="25">
        <f t="shared" si="0"/>
        <v>47</v>
      </c>
      <c r="O54" s="30">
        <v>0.12466666666666666</v>
      </c>
      <c r="P54" s="28">
        <v>54.585000000000001</v>
      </c>
      <c r="Q54" s="27">
        <v>0.35666666666666663</v>
      </c>
      <c r="R54" s="28">
        <v>131.99299999999999</v>
      </c>
      <c r="S54" s="28">
        <v>125.34933333333333</v>
      </c>
      <c r="T54" s="30">
        <v>3.4000000000000002E-2</v>
      </c>
      <c r="U54" s="27">
        <v>0.42366666666666664</v>
      </c>
      <c r="V54" s="25" t="s">
        <v>0</v>
      </c>
      <c r="W54" s="25"/>
      <c r="X54" s="25"/>
      <c r="Y54" s="38" t="s">
        <v>36</v>
      </c>
      <c r="Z54" s="38" t="s">
        <v>36</v>
      </c>
      <c r="AA54" s="38" t="s">
        <v>36</v>
      </c>
      <c r="AB54" s="38" t="s">
        <v>36</v>
      </c>
      <c r="AC54" s="29" t="s">
        <v>36</v>
      </c>
      <c r="AD54" s="12"/>
    </row>
    <row r="55" spans="1:30" ht="11.25" customHeight="1">
      <c r="A55" s="14">
        <f t="shared" si="2"/>
        <v>48</v>
      </c>
      <c r="B55" s="12" t="s">
        <v>158</v>
      </c>
      <c r="C55" s="52">
        <v>19.916666666666668</v>
      </c>
      <c r="D55" s="28">
        <v>343.08536666666669</v>
      </c>
      <c r="E55" s="28">
        <v>1435.4691741333336</v>
      </c>
      <c r="F55" s="27">
        <v>12.35</v>
      </c>
      <c r="G55" s="52">
        <v>5.6933333333333342</v>
      </c>
      <c r="H55" s="25" t="s">
        <v>36</v>
      </c>
      <c r="I55" s="29">
        <v>59.566666666666663</v>
      </c>
      <c r="J55" s="52">
        <v>5.98</v>
      </c>
      <c r="K55" s="52">
        <v>2.4733333333333332</v>
      </c>
      <c r="L55" s="49">
        <v>108.69099999999999</v>
      </c>
      <c r="M55" s="49">
        <v>56.68033333333333</v>
      </c>
      <c r="N55" s="25">
        <f t="shared" si="0"/>
        <v>48</v>
      </c>
      <c r="O55" s="48">
        <v>1.0820000000000001</v>
      </c>
      <c r="P55" s="49">
        <v>182.19766666666666</v>
      </c>
      <c r="Q55" s="52">
        <v>4.7319999999999993</v>
      </c>
      <c r="R55" s="49">
        <v>605.76299999999992</v>
      </c>
      <c r="S55" s="49">
        <v>210.08333333333334</v>
      </c>
      <c r="T55" s="48">
        <v>0.13566666666666669</v>
      </c>
      <c r="U55" s="52">
        <v>1.7306666666666668</v>
      </c>
      <c r="V55" s="49" t="s">
        <v>36</v>
      </c>
      <c r="W55" s="49" t="s">
        <v>147</v>
      </c>
      <c r="X55" s="49" t="s">
        <v>147</v>
      </c>
      <c r="Y55" s="48">
        <v>8.666666666666667E-2</v>
      </c>
      <c r="Z55" s="48">
        <v>0.03</v>
      </c>
      <c r="AA55" s="48">
        <v>8.3333333333333329E-2</v>
      </c>
      <c r="AB55" s="48" t="s">
        <v>36</v>
      </c>
      <c r="AC55" s="52" t="s">
        <v>36</v>
      </c>
      <c r="AD55" s="12"/>
    </row>
    <row r="56" spans="1:30" ht="11.25" customHeight="1">
      <c r="A56" s="14">
        <f t="shared" si="2"/>
        <v>49</v>
      </c>
      <c r="B56" s="12" t="s">
        <v>159</v>
      </c>
      <c r="C56" s="52">
        <v>26.033333333333331</v>
      </c>
      <c r="D56" s="28">
        <v>308.72632333333331</v>
      </c>
      <c r="E56" s="28">
        <v>1291.7109368266667</v>
      </c>
      <c r="F56" s="27">
        <v>11.343</v>
      </c>
      <c r="G56" s="52">
        <v>3.58</v>
      </c>
      <c r="H56" s="55" t="s">
        <v>0</v>
      </c>
      <c r="I56" s="29">
        <v>56.510333333333335</v>
      </c>
      <c r="J56" s="52">
        <v>5.706666666666667</v>
      </c>
      <c r="K56" s="52">
        <v>2.5333333333333337</v>
      </c>
      <c r="L56" s="49">
        <v>90.237333333333325</v>
      </c>
      <c r="M56" s="49">
        <v>48.318333333333328</v>
      </c>
      <c r="N56" s="25">
        <f t="shared" si="0"/>
        <v>49</v>
      </c>
      <c r="O56" s="48">
        <v>0.56933333333333336</v>
      </c>
      <c r="P56" s="49">
        <v>153.18</v>
      </c>
      <c r="Q56" s="52">
        <v>3.3303333333333334</v>
      </c>
      <c r="R56" s="49">
        <v>662.54133333333334</v>
      </c>
      <c r="S56" s="49">
        <v>296.34800000000001</v>
      </c>
      <c r="T56" s="48">
        <v>0.16266666666666668</v>
      </c>
      <c r="U56" s="52">
        <v>1.4586666666666668</v>
      </c>
      <c r="V56" s="55" t="s">
        <v>0</v>
      </c>
      <c r="W56" s="55"/>
      <c r="X56" s="55"/>
      <c r="Y56" s="48">
        <v>7.0000000000000007E-2</v>
      </c>
      <c r="Z56" s="48">
        <v>0.04</v>
      </c>
      <c r="AA56" s="48">
        <v>0.79333333333333333</v>
      </c>
      <c r="AB56" s="38" t="s">
        <v>36</v>
      </c>
      <c r="AC56" s="29" t="s">
        <v>36</v>
      </c>
      <c r="AD56" s="12"/>
    </row>
    <row r="57" spans="1:30" ht="11.25" customHeight="1">
      <c r="A57" s="14">
        <f t="shared" si="2"/>
        <v>50</v>
      </c>
      <c r="B57" s="12" t="s">
        <v>160</v>
      </c>
      <c r="C57" s="27">
        <v>40.673333333333339</v>
      </c>
      <c r="D57" s="28">
        <v>252.99402999999998</v>
      </c>
      <c r="E57" s="28">
        <v>1058.5270215200001</v>
      </c>
      <c r="F57" s="27">
        <v>11.950999600092567</v>
      </c>
      <c r="G57" s="27">
        <v>2.7266666666666666</v>
      </c>
      <c r="H57" s="25" t="s">
        <v>0</v>
      </c>
      <c r="I57" s="29">
        <v>44.118999999999993</v>
      </c>
      <c r="J57" s="27">
        <v>2.48</v>
      </c>
      <c r="K57" s="27">
        <v>0.53</v>
      </c>
      <c r="L57" s="49">
        <v>155.721</v>
      </c>
      <c r="M57" s="49">
        <v>24.243666666666666</v>
      </c>
      <c r="N57" s="25">
        <f t="shared" si="0"/>
        <v>50</v>
      </c>
      <c r="O57" s="48">
        <v>0.51</v>
      </c>
      <c r="P57" s="49">
        <v>105.26066666666667</v>
      </c>
      <c r="Q57" s="52">
        <v>5.7103333333333337</v>
      </c>
      <c r="R57" s="49">
        <v>22.045333333333335</v>
      </c>
      <c r="S57" s="49">
        <v>64.73233333333333</v>
      </c>
      <c r="T57" s="48">
        <v>6.2E-2</v>
      </c>
      <c r="U57" s="52">
        <v>1.2843333333333333</v>
      </c>
      <c r="V57" s="25" t="s">
        <v>0</v>
      </c>
      <c r="W57" s="25"/>
      <c r="X57" s="25"/>
      <c r="Y57" s="48">
        <v>4.3333333333333335E-2</v>
      </c>
      <c r="Z57" s="48">
        <v>0.03</v>
      </c>
      <c r="AA57" s="48" t="s">
        <v>36</v>
      </c>
      <c r="AB57" s="48" t="s">
        <v>36</v>
      </c>
      <c r="AC57" s="52" t="s">
        <v>36</v>
      </c>
      <c r="AD57" s="12"/>
    </row>
    <row r="58" spans="1:30" ht="11.25" customHeight="1">
      <c r="A58" s="14">
        <f t="shared" si="2"/>
        <v>51</v>
      </c>
      <c r="B58" s="12" t="s">
        <v>161</v>
      </c>
      <c r="C58" s="27">
        <v>30.416666666666668</v>
      </c>
      <c r="D58" s="28">
        <v>292.01348999999999</v>
      </c>
      <c r="E58" s="28">
        <v>1221.78444216</v>
      </c>
      <c r="F58" s="27">
        <v>8.3030000000000008</v>
      </c>
      <c r="G58" s="27">
        <v>3.11</v>
      </c>
      <c r="H58" s="28">
        <v>5.6849999999999996</v>
      </c>
      <c r="I58" s="29">
        <v>56.396999999999998</v>
      </c>
      <c r="J58" s="27">
        <v>4.296666666666666</v>
      </c>
      <c r="K58" s="27">
        <v>1.7733333333333334</v>
      </c>
      <c r="L58" s="28">
        <v>77.848666666666659</v>
      </c>
      <c r="M58" s="28">
        <v>29.415666666666667</v>
      </c>
      <c r="N58" s="25">
        <f t="shared" si="0"/>
        <v>51</v>
      </c>
      <c r="O58" s="30">
        <v>0.36599999999999994</v>
      </c>
      <c r="P58" s="28">
        <v>110.098</v>
      </c>
      <c r="Q58" s="27">
        <v>3.0443333333333329</v>
      </c>
      <c r="R58" s="28">
        <v>506.64399999999995</v>
      </c>
      <c r="S58" s="28">
        <v>89.024666666666675</v>
      </c>
      <c r="T58" s="30">
        <v>9.9666666666666667E-2</v>
      </c>
      <c r="U58" s="27">
        <v>0.81766666666666676</v>
      </c>
      <c r="V58" s="25" t="s">
        <v>36</v>
      </c>
      <c r="W58" s="25"/>
      <c r="X58" s="25"/>
      <c r="Y58" s="30">
        <v>0.08</v>
      </c>
      <c r="Z58" s="38" t="s">
        <v>36</v>
      </c>
      <c r="AA58" s="30">
        <v>8.3333333333333329E-2</v>
      </c>
      <c r="AB58" s="38" t="s">
        <v>36</v>
      </c>
      <c r="AC58" s="29" t="s">
        <v>36</v>
      </c>
      <c r="AD58" s="12"/>
    </row>
    <row r="59" spans="1:30" ht="11.25" customHeight="1">
      <c r="A59" s="14">
        <f t="shared" si="2"/>
        <v>52</v>
      </c>
      <c r="B59" s="12" t="s">
        <v>162</v>
      </c>
      <c r="C59" s="27">
        <v>34.723333333333336</v>
      </c>
      <c r="D59" s="28">
        <v>253.19361833333332</v>
      </c>
      <c r="E59" s="28">
        <v>1059.3620991066666</v>
      </c>
      <c r="F59" s="27">
        <v>9.4251666666666658</v>
      </c>
      <c r="G59" s="27">
        <v>3.6533333333333338</v>
      </c>
      <c r="H59" s="25" t="s">
        <v>0</v>
      </c>
      <c r="I59" s="29">
        <v>49.941499999999998</v>
      </c>
      <c r="J59" s="27">
        <v>6.8833333333333329</v>
      </c>
      <c r="K59" s="27">
        <v>2.2566666666666664</v>
      </c>
      <c r="L59" s="49">
        <v>131.75966666666667</v>
      </c>
      <c r="M59" s="49">
        <v>60.428333333333335</v>
      </c>
      <c r="N59" s="25">
        <f t="shared" si="0"/>
        <v>52</v>
      </c>
      <c r="O59" s="48">
        <v>1.6163333333333334</v>
      </c>
      <c r="P59" s="49">
        <v>193.43899999999999</v>
      </c>
      <c r="Q59" s="52">
        <v>2.9853333333333332</v>
      </c>
      <c r="R59" s="49">
        <v>506.1033333333333</v>
      </c>
      <c r="S59" s="49">
        <v>162.87100000000001</v>
      </c>
      <c r="T59" s="48">
        <v>0.14599999999999999</v>
      </c>
      <c r="U59" s="52">
        <v>1.5856666666666668</v>
      </c>
      <c r="V59" s="55" t="s">
        <v>0</v>
      </c>
      <c r="W59" s="55"/>
      <c r="X59" s="55"/>
      <c r="Y59" s="48">
        <v>7.6666666666666675E-2</v>
      </c>
      <c r="Z59" s="48">
        <v>0.04</v>
      </c>
      <c r="AA59" s="48">
        <v>0.1466666666666667</v>
      </c>
      <c r="AB59" s="48" t="s">
        <v>36</v>
      </c>
      <c r="AC59" s="52" t="s">
        <v>36</v>
      </c>
      <c r="AD59" s="12"/>
    </row>
    <row r="60" spans="1:30" ht="11.25" customHeight="1">
      <c r="A60" s="14">
        <f t="shared" si="2"/>
        <v>53</v>
      </c>
      <c r="B60" s="12" t="s">
        <v>163</v>
      </c>
      <c r="C60" s="37">
        <v>28.483333333333334</v>
      </c>
      <c r="D60" s="35">
        <v>299.8101504347826</v>
      </c>
      <c r="E60" s="41">
        <v>1254.4056694191304</v>
      </c>
      <c r="F60" s="40">
        <v>7.9535652173913043</v>
      </c>
      <c r="G60" s="37">
        <v>3.1033333333333335</v>
      </c>
      <c r="H60" s="35" t="s">
        <v>0</v>
      </c>
      <c r="I60" s="29">
        <v>58.646434782608694</v>
      </c>
      <c r="J60" s="37">
        <v>2.3066666666666666</v>
      </c>
      <c r="K60" s="37">
        <v>1.8133333333333332</v>
      </c>
      <c r="L60" s="35">
        <v>15.753333333333336</v>
      </c>
      <c r="M60" s="35">
        <v>25.463333333333335</v>
      </c>
      <c r="N60" s="25">
        <f t="shared" si="0"/>
        <v>53</v>
      </c>
      <c r="O60" s="44">
        <v>0.46333333333333337</v>
      </c>
      <c r="P60" s="35">
        <v>94.74</v>
      </c>
      <c r="Q60" s="37">
        <v>1</v>
      </c>
      <c r="R60" s="35">
        <v>647.6733333333334</v>
      </c>
      <c r="S60" s="35">
        <v>142.19999999999999</v>
      </c>
      <c r="T60" s="44">
        <v>0.13</v>
      </c>
      <c r="U60" s="37">
        <v>0.76333333333333331</v>
      </c>
      <c r="V60" s="35">
        <v>2.9866666666666668</v>
      </c>
      <c r="W60" s="35"/>
      <c r="X60" s="35"/>
      <c r="Y60" s="44">
        <v>0.38666666666666671</v>
      </c>
      <c r="Z60" s="44">
        <v>0.67</v>
      </c>
      <c r="AA60" s="44">
        <v>0.6</v>
      </c>
      <c r="AB60" s="44">
        <v>2.3366666666666664</v>
      </c>
      <c r="AC60" s="37" t="s">
        <v>147</v>
      </c>
      <c r="AD60" s="12"/>
    </row>
    <row r="61" spans="1:30" ht="11.25" customHeight="1">
      <c r="A61" s="14">
        <f t="shared" si="2"/>
        <v>54</v>
      </c>
      <c r="B61" s="12" t="s">
        <v>164</v>
      </c>
      <c r="C61" s="27">
        <v>25.763333333333332</v>
      </c>
      <c r="D61" s="28">
        <v>310.96494000000001</v>
      </c>
      <c r="E61" s="28">
        <v>1301.0773089600002</v>
      </c>
      <c r="F61" s="27">
        <v>8.3979999999999997</v>
      </c>
      <c r="G61" s="27">
        <v>2.84</v>
      </c>
      <c r="H61" s="28">
        <v>16.562000000000001</v>
      </c>
      <c r="I61" s="29">
        <v>61.451999999999998</v>
      </c>
      <c r="J61" s="27">
        <v>2.4333333333333331</v>
      </c>
      <c r="K61" s="27">
        <v>1.5466666666666666</v>
      </c>
      <c r="L61" s="28">
        <v>51.617999999999995</v>
      </c>
      <c r="M61" s="28">
        <v>22.220333333333333</v>
      </c>
      <c r="N61" s="25">
        <f t="shared" si="0"/>
        <v>54</v>
      </c>
      <c r="O61" s="30">
        <v>0.3136666666666667</v>
      </c>
      <c r="P61" s="28">
        <v>100.66266666666667</v>
      </c>
      <c r="Q61" s="27">
        <v>2.2686666666666664</v>
      </c>
      <c r="R61" s="28">
        <v>430.79199999999997</v>
      </c>
      <c r="S61" s="28">
        <v>91.166000000000011</v>
      </c>
      <c r="T61" s="38" t="s">
        <v>36</v>
      </c>
      <c r="U61" s="27">
        <v>2.6616666666666666</v>
      </c>
      <c r="V61" s="25" t="s">
        <v>36</v>
      </c>
      <c r="W61" s="25" t="s">
        <v>147</v>
      </c>
      <c r="X61" s="25" t="s">
        <v>147</v>
      </c>
      <c r="Y61" s="30">
        <v>0.08</v>
      </c>
      <c r="Z61" s="30">
        <v>4.3333333333333335E-2</v>
      </c>
      <c r="AA61" s="30">
        <v>0.1466666666666667</v>
      </c>
      <c r="AB61" s="38" t="s">
        <v>36</v>
      </c>
      <c r="AC61" s="29" t="s">
        <v>36</v>
      </c>
      <c r="AD61" s="12"/>
    </row>
    <row r="62" spans="1:30" s="98" customFormat="1" ht="11.25" customHeight="1">
      <c r="A62" s="14">
        <f t="shared" si="2"/>
        <v>55</v>
      </c>
      <c r="B62" s="98" t="s">
        <v>63</v>
      </c>
      <c r="C62" s="99">
        <v>34.398333333333333</v>
      </c>
      <c r="D62" s="100">
        <v>288.70207151598953</v>
      </c>
      <c r="E62" s="100">
        <v>1207.9294672229003</v>
      </c>
      <c r="F62" s="101">
        <v>10.74069964059194</v>
      </c>
      <c r="G62" s="99">
        <v>8.7929999999999993</v>
      </c>
      <c r="H62" s="102">
        <v>18.200666666666667</v>
      </c>
      <c r="I62" s="101">
        <v>42.016633692741387</v>
      </c>
      <c r="J62" s="107">
        <v>1.04</v>
      </c>
      <c r="K62" s="99">
        <v>4.051333333333333</v>
      </c>
      <c r="L62" s="102">
        <v>16.691666666666666</v>
      </c>
      <c r="M62" s="102">
        <v>17.704999999999998</v>
      </c>
      <c r="N62" s="25">
        <f t="shared" si="0"/>
        <v>55</v>
      </c>
      <c r="O62" s="103">
        <v>0.34333333333333332</v>
      </c>
      <c r="P62" s="102">
        <v>117.37666666666667</v>
      </c>
      <c r="Q62" s="99">
        <v>1.9910000000000003</v>
      </c>
      <c r="R62" s="102">
        <v>1309.2650000000001</v>
      </c>
      <c r="S62" s="102">
        <v>165.61033333333333</v>
      </c>
      <c r="T62" s="103">
        <v>0.11</v>
      </c>
      <c r="U62" s="99">
        <v>1.659</v>
      </c>
      <c r="V62" s="102" t="s">
        <v>36</v>
      </c>
      <c r="W62" s="102"/>
      <c r="X62" s="102"/>
      <c r="Y62" s="103">
        <v>0.06</v>
      </c>
      <c r="Z62" s="103">
        <v>0.03</v>
      </c>
      <c r="AA62" s="103" t="s">
        <v>36</v>
      </c>
      <c r="AB62" s="103">
        <v>1.58</v>
      </c>
      <c r="AC62" s="99" t="s">
        <v>36</v>
      </c>
    </row>
    <row r="63" spans="1:30" s="98" customFormat="1" ht="11.25" customHeight="1">
      <c r="A63" s="14">
        <f t="shared" si="2"/>
        <v>56</v>
      </c>
      <c r="B63" s="98" t="s">
        <v>64</v>
      </c>
      <c r="C63" s="99">
        <v>22.923333333333332</v>
      </c>
      <c r="D63" s="100">
        <v>388.37465162496756</v>
      </c>
      <c r="E63" s="100">
        <v>1624.9595423988644</v>
      </c>
      <c r="F63" s="101">
        <v>10.104199661890666</v>
      </c>
      <c r="G63" s="99">
        <v>20.136666666666667</v>
      </c>
      <c r="H63" s="102">
        <v>25.335999999999999</v>
      </c>
      <c r="I63" s="101">
        <v>43.767800338109339</v>
      </c>
      <c r="J63" s="99">
        <v>0.98666666666666669</v>
      </c>
      <c r="K63" s="99">
        <v>3.0680000000000001</v>
      </c>
      <c r="L63" s="102">
        <v>12.554666666666668</v>
      </c>
      <c r="M63" s="102">
        <v>14.444666666666665</v>
      </c>
      <c r="N63" s="25">
        <f t="shared" si="0"/>
        <v>56</v>
      </c>
      <c r="O63" s="103">
        <v>0.21566666666666667</v>
      </c>
      <c r="P63" s="102">
        <v>90.031999999999996</v>
      </c>
      <c r="Q63" s="99">
        <v>2.5076666666666667</v>
      </c>
      <c r="R63" s="102">
        <v>1039.8886666666667</v>
      </c>
      <c r="S63" s="102">
        <v>155.643</v>
      </c>
      <c r="T63" s="103">
        <v>0.11599999999999999</v>
      </c>
      <c r="U63" s="99">
        <v>1.1499999999999999</v>
      </c>
      <c r="V63" s="102" t="s">
        <v>36</v>
      </c>
      <c r="W63" s="102"/>
      <c r="X63" s="102"/>
      <c r="Y63" s="103">
        <v>6.3333333333333339E-2</v>
      </c>
      <c r="Z63" s="103">
        <v>0.05</v>
      </c>
      <c r="AA63" s="103" t="s">
        <v>36</v>
      </c>
      <c r="AB63" s="103">
        <v>1.83</v>
      </c>
      <c r="AC63" s="107"/>
    </row>
    <row r="64" spans="1:30" s="98" customFormat="1" ht="11.25" customHeight="1">
      <c r="A64" s="14">
        <f t="shared" si="2"/>
        <v>57</v>
      </c>
      <c r="B64" s="98" t="s">
        <v>65</v>
      </c>
      <c r="C64" s="99">
        <v>31.283333333333331</v>
      </c>
      <c r="D64" s="100">
        <v>308.47443388737418</v>
      </c>
      <c r="E64" s="100">
        <v>1290.6570313847735</v>
      </c>
      <c r="F64" s="101">
        <v>9.8533996702829985</v>
      </c>
      <c r="G64" s="99">
        <v>9.634666666666666</v>
      </c>
      <c r="H64" s="102">
        <v>14.349000000000002</v>
      </c>
      <c r="I64" s="101">
        <v>45.947933663050335</v>
      </c>
      <c r="J64" s="99">
        <v>1.1066666666666667</v>
      </c>
      <c r="K64" s="99">
        <v>3.2806666666666664</v>
      </c>
      <c r="L64" s="102">
        <v>154.69800000000001</v>
      </c>
      <c r="M64" s="102">
        <v>15.805333333333332</v>
      </c>
      <c r="N64" s="25">
        <f t="shared" si="0"/>
        <v>57</v>
      </c>
      <c r="O64" s="103">
        <v>0.24466666666666667</v>
      </c>
      <c r="P64" s="102">
        <v>168.12333333333333</v>
      </c>
      <c r="Q64" s="99">
        <v>0.9906666666666667</v>
      </c>
      <c r="R64" s="102">
        <v>984.56966666666665</v>
      </c>
      <c r="S64" s="102">
        <v>102.57833333333333</v>
      </c>
      <c r="T64" s="103">
        <v>9.9333333333333343E-2</v>
      </c>
      <c r="U64" s="99">
        <v>0.96633333333333338</v>
      </c>
      <c r="V64" s="102" t="s">
        <v>36</v>
      </c>
      <c r="W64" s="102"/>
      <c r="X64" s="102"/>
      <c r="Y64" s="103">
        <v>7.3333333333333348E-2</v>
      </c>
      <c r="Z64" s="103">
        <v>3.3333333333333333E-2</v>
      </c>
      <c r="AA64" s="103" t="s">
        <v>36</v>
      </c>
      <c r="AB64" s="103" t="s">
        <v>36</v>
      </c>
      <c r="AC64" s="99" t="s">
        <v>36</v>
      </c>
    </row>
    <row r="65" spans="1:30" s="98" customFormat="1" ht="11.25" customHeight="1">
      <c r="A65" s="14">
        <f t="shared" si="2"/>
        <v>58</v>
      </c>
      <c r="B65" s="98" t="s">
        <v>66</v>
      </c>
      <c r="C65" s="99">
        <v>17.541</v>
      </c>
      <c r="D65" s="100">
        <v>422.11208003931927</v>
      </c>
      <c r="E65" s="100">
        <v>1766.1169428845119</v>
      </c>
      <c r="F65" s="101">
        <v>8.7095997085571284</v>
      </c>
      <c r="G65" s="99">
        <v>22.670333333333332</v>
      </c>
      <c r="H65" s="108">
        <f>(15.477+14.75+15.902)/3</f>
        <v>15.376333333333333</v>
      </c>
      <c r="I65" s="101">
        <v>48.132733624776201</v>
      </c>
      <c r="J65" s="99">
        <v>0.94333333333333336</v>
      </c>
      <c r="K65" s="99">
        <v>2.9463333333333335</v>
      </c>
      <c r="L65" s="102">
        <v>126.12766666666668</v>
      </c>
      <c r="M65" s="102">
        <v>14.738333333333335</v>
      </c>
      <c r="N65" s="25">
        <f t="shared" si="0"/>
        <v>58</v>
      </c>
      <c r="O65" s="103">
        <v>0.20066666666666669</v>
      </c>
      <c r="P65" s="102">
        <v>123.80966666666666</v>
      </c>
      <c r="Q65" s="99">
        <v>1.3423333333333334</v>
      </c>
      <c r="R65" s="102">
        <v>821.38233333333335</v>
      </c>
      <c r="S65" s="102">
        <v>123.75466666666667</v>
      </c>
      <c r="T65" s="103">
        <v>9.9333333333333343E-2</v>
      </c>
      <c r="U65" s="99">
        <v>0.76233333333333331</v>
      </c>
      <c r="V65" s="102">
        <v>17.583333333333332</v>
      </c>
      <c r="W65" s="102"/>
      <c r="X65" s="102"/>
      <c r="Y65" s="103">
        <v>0.09</v>
      </c>
      <c r="Z65" s="103">
        <v>0.04</v>
      </c>
      <c r="AA65" s="103" t="s">
        <v>36</v>
      </c>
      <c r="AB65" s="103" t="s">
        <v>36</v>
      </c>
      <c r="AC65" s="99" t="s">
        <v>36</v>
      </c>
    </row>
    <row r="66" spans="1:30" ht="11.25" customHeight="1">
      <c r="A66" s="14">
        <f t="shared" si="2"/>
        <v>59</v>
      </c>
      <c r="B66" s="12" t="s">
        <v>165</v>
      </c>
      <c r="C66" s="27">
        <v>27.065999999999999</v>
      </c>
      <c r="D66" s="28">
        <v>310.20251433333328</v>
      </c>
      <c r="E66" s="28">
        <v>1297.8873199706666</v>
      </c>
      <c r="F66" s="27">
        <v>6.9027000000000003</v>
      </c>
      <c r="G66" s="27">
        <v>5.4770000000000003</v>
      </c>
      <c r="H66" s="25" t="s">
        <v>0</v>
      </c>
      <c r="I66" s="29">
        <v>57.379633333333324</v>
      </c>
      <c r="J66" s="27">
        <v>1.4133333333333333</v>
      </c>
      <c r="K66" s="27">
        <v>3.1746666666666665</v>
      </c>
      <c r="L66" s="28">
        <v>12.613999999999999</v>
      </c>
      <c r="M66" s="28">
        <v>14.430666666666667</v>
      </c>
      <c r="N66" s="25">
        <f t="shared" si="0"/>
        <v>59</v>
      </c>
      <c r="O66" s="30">
        <v>0.38266666666666671</v>
      </c>
      <c r="P66" s="28">
        <v>72.551000000000002</v>
      </c>
      <c r="Q66" s="27">
        <v>1.0553333333333332</v>
      </c>
      <c r="R66" s="28">
        <v>1344.2013333333332</v>
      </c>
      <c r="S66" s="28">
        <v>166.68166666666664</v>
      </c>
      <c r="T66" s="30">
        <v>0.10533333333333333</v>
      </c>
      <c r="U66" s="27">
        <v>0.60733333333333328</v>
      </c>
      <c r="V66" s="25" t="s">
        <v>0</v>
      </c>
      <c r="W66" s="25"/>
      <c r="X66" s="25"/>
      <c r="Y66" s="30">
        <v>0.1466666666666667</v>
      </c>
      <c r="Z66" s="31" t="s">
        <v>36</v>
      </c>
      <c r="AA66" s="31" t="s">
        <v>36</v>
      </c>
      <c r="AB66" s="31" t="s">
        <v>36</v>
      </c>
      <c r="AC66" s="29" t="s">
        <v>147</v>
      </c>
      <c r="AD66" s="12"/>
    </row>
    <row r="67" spans="1:30" ht="11.25" customHeight="1">
      <c r="A67" s="14">
        <f t="shared" si="2"/>
        <v>60</v>
      </c>
      <c r="B67" s="12" t="s">
        <v>166</v>
      </c>
      <c r="C67" s="27">
        <v>0.96900000000000019</v>
      </c>
      <c r="D67" s="28">
        <v>569.67245933333334</v>
      </c>
      <c r="E67" s="28">
        <v>2383.5095698506666</v>
      </c>
      <c r="F67" s="27">
        <v>6.0192000000000005</v>
      </c>
      <c r="G67" s="27">
        <v>40.860333333333337</v>
      </c>
      <c r="H67" s="25" t="s">
        <v>0</v>
      </c>
      <c r="I67" s="29">
        <v>49.343133333333341</v>
      </c>
      <c r="J67" s="27">
        <v>1.3093333333333332</v>
      </c>
      <c r="K67" s="27">
        <v>2.8083333333333336</v>
      </c>
      <c r="L67" s="28">
        <v>11.265666666666666</v>
      </c>
      <c r="M67" s="28">
        <v>12.740333333333334</v>
      </c>
      <c r="N67" s="25">
        <f t="shared" si="0"/>
        <v>60</v>
      </c>
      <c r="O67" s="30">
        <v>0.35633333333333334</v>
      </c>
      <c r="P67" s="28">
        <v>62.362333333333332</v>
      </c>
      <c r="Q67" s="27">
        <v>1.4466666666666665</v>
      </c>
      <c r="R67" s="28">
        <v>1174.6670000000001</v>
      </c>
      <c r="S67" s="28">
        <v>142.554</v>
      </c>
      <c r="T67" s="30">
        <v>7.9333333333333325E-2</v>
      </c>
      <c r="U67" s="27">
        <v>0.52166666666666661</v>
      </c>
      <c r="V67" s="25" t="s">
        <v>0</v>
      </c>
      <c r="W67" s="25"/>
      <c r="X67" s="25"/>
      <c r="Y67" s="30">
        <v>0.16333333333333333</v>
      </c>
      <c r="Z67" s="31" t="s">
        <v>36</v>
      </c>
      <c r="AA67" s="31" t="s">
        <v>36</v>
      </c>
      <c r="AB67" s="31" t="s">
        <v>36</v>
      </c>
      <c r="AC67" s="29" t="s">
        <v>147</v>
      </c>
      <c r="AD67" s="12"/>
    </row>
    <row r="68" spans="1:30" s="98" customFormat="1" ht="11.25" customHeight="1">
      <c r="A68" s="14">
        <f t="shared" si="2"/>
        <v>61</v>
      </c>
      <c r="B68" s="98" t="s">
        <v>631</v>
      </c>
      <c r="C68" s="99">
        <v>2.8190000000000004</v>
      </c>
      <c r="D68" s="100">
        <v>448.33426184719798</v>
      </c>
      <c r="E68" s="100">
        <v>1875.8305515686764</v>
      </c>
      <c r="F68" s="101">
        <v>9.9270833333333357</v>
      </c>
      <c r="G68" s="99">
        <v>15.940999999999997</v>
      </c>
      <c r="H68" s="108" t="s">
        <v>0</v>
      </c>
      <c r="I68" s="101">
        <v>70.312583333333336</v>
      </c>
      <c r="J68" s="99">
        <v>14.336666666666666</v>
      </c>
      <c r="K68" s="99">
        <v>1.0003333333333333</v>
      </c>
      <c r="L68" s="102">
        <v>2.8253333333333335</v>
      </c>
      <c r="M68" s="102">
        <v>90.757333333333349</v>
      </c>
      <c r="N68" s="25">
        <f t="shared" si="0"/>
        <v>61</v>
      </c>
      <c r="O68" s="103">
        <v>0.65366666666666662</v>
      </c>
      <c r="P68" s="102">
        <v>225.13466666666667</v>
      </c>
      <c r="Q68" s="99">
        <v>1.1573333333333331</v>
      </c>
      <c r="R68" s="102">
        <v>4.320333333333334</v>
      </c>
      <c r="S68" s="102">
        <v>255.95666666666668</v>
      </c>
      <c r="T68" s="103">
        <v>0.46066666666666672</v>
      </c>
      <c r="U68" s="99">
        <v>2.0463333333333336</v>
      </c>
      <c r="V68" s="108" t="s">
        <v>0</v>
      </c>
      <c r="W68" s="108"/>
      <c r="X68" s="108"/>
      <c r="Y68" s="103">
        <v>3.3333333333333333E-2</v>
      </c>
      <c r="Z68" s="103">
        <v>0.03</v>
      </c>
      <c r="AA68" s="103" t="s">
        <v>36</v>
      </c>
      <c r="AB68" s="103" t="s">
        <v>36</v>
      </c>
      <c r="AC68" s="99" t="s">
        <v>36</v>
      </c>
    </row>
    <row r="69" spans="1:30" ht="11.25" customHeight="1">
      <c r="A69" s="14">
        <f t="shared" si="2"/>
        <v>62</v>
      </c>
      <c r="B69" s="12" t="s">
        <v>167</v>
      </c>
      <c r="C69" s="27">
        <v>72.739999999999995</v>
      </c>
      <c r="D69" s="28">
        <v>102.74116666666669</v>
      </c>
      <c r="E69" s="28">
        <v>429.86904133333343</v>
      </c>
      <c r="F69" s="27">
        <v>2.291666666666667</v>
      </c>
      <c r="G69" s="39">
        <v>0.30333333333333329</v>
      </c>
      <c r="H69" s="25" t="s">
        <v>0</v>
      </c>
      <c r="I69" s="29">
        <v>23.311666666666667</v>
      </c>
      <c r="J69" s="27">
        <v>2.4033333333333333</v>
      </c>
      <c r="K69" s="27">
        <v>1.3533333333333335</v>
      </c>
      <c r="L69" s="28">
        <v>1.0939999999999999</v>
      </c>
      <c r="M69" s="28">
        <v>4.4289999999999994</v>
      </c>
      <c r="N69" s="25">
        <f t="shared" si="0"/>
        <v>62</v>
      </c>
      <c r="O69" s="38" t="s">
        <v>36</v>
      </c>
      <c r="P69" s="28">
        <v>16.786000000000001</v>
      </c>
      <c r="Q69" s="29" t="s">
        <v>36</v>
      </c>
      <c r="R69" s="28">
        <v>441.88933333333335</v>
      </c>
      <c r="S69" s="28">
        <v>99.637000000000015</v>
      </c>
      <c r="T69" s="30">
        <v>4.3999999999999997E-2</v>
      </c>
      <c r="U69" s="27">
        <v>5.0666666666666665E-2</v>
      </c>
      <c r="V69" s="25" t="s">
        <v>0</v>
      </c>
      <c r="W69" s="25"/>
      <c r="X69" s="25"/>
      <c r="Y69" s="30">
        <v>4.3333333333333335E-2</v>
      </c>
      <c r="Z69" s="38" t="s">
        <v>36</v>
      </c>
      <c r="AA69" s="38" t="s">
        <v>36</v>
      </c>
      <c r="AB69" s="38" t="s">
        <v>36</v>
      </c>
      <c r="AC69" s="29" t="s">
        <v>36</v>
      </c>
      <c r="AD69" s="12"/>
    </row>
    <row r="70" spans="1:30" ht="11.25" customHeight="1">
      <c r="A70" s="14">
        <f t="shared" si="2"/>
        <v>63</v>
      </c>
      <c r="B70" s="12" t="s">
        <v>168</v>
      </c>
      <c r="C70" s="27">
        <v>9.0469999999999988</v>
      </c>
      <c r="D70" s="28">
        <v>377.42228299999999</v>
      </c>
      <c r="E70" s="28">
        <v>1579.1348320720001</v>
      </c>
      <c r="F70" s="27">
        <v>10.524100000000002</v>
      </c>
      <c r="G70" s="27">
        <v>3.3009999999999997</v>
      </c>
      <c r="H70" s="25" t="s">
        <v>0</v>
      </c>
      <c r="I70" s="29">
        <v>74.555899999999994</v>
      </c>
      <c r="J70" s="27">
        <v>3.395</v>
      </c>
      <c r="K70" s="27">
        <v>2.5719999999999996</v>
      </c>
      <c r="L70" s="28">
        <v>18.744666666666664</v>
      </c>
      <c r="M70" s="28">
        <v>31.597333333333335</v>
      </c>
      <c r="N70" s="25">
        <f t="shared" ref="N70:N132" si="3">A70</f>
        <v>63</v>
      </c>
      <c r="O70" s="30">
        <v>0.55333333333333334</v>
      </c>
      <c r="P70" s="28">
        <v>113.91666666666667</v>
      </c>
      <c r="Q70" s="27">
        <v>1.2386666666666666</v>
      </c>
      <c r="R70" s="28">
        <v>829.49233333333325</v>
      </c>
      <c r="S70" s="28">
        <v>189.48933333333332</v>
      </c>
      <c r="T70" s="30">
        <v>0.161</v>
      </c>
      <c r="U70" s="27">
        <v>0.90500000000000003</v>
      </c>
      <c r="V70" s="25" t="s">
        <v>0</v>
      </c>
      <c r="W70" s="25"/>
      <c r="X70" s="25"/>
      <c r="Y70" s="30">
        <v>0.37666666666666665</v>
      </c>
      <c r="Z70" s="38" t="s">
        <v>36</v>
      </c>
      <c r="AA70" s="38" t="s">
        <v>36</v>
      </c>
      <c r="AB70" s="38" t="s">
        <v>36</v>
      </c>
      <c r="AC70" s="29" t="s">
        <v>36</v>
      </c>
      <c r="AD70" s="12"/>
    </row>
    <row r="71" spans="1:30" ht="11.25" customHeight="1">
      <c r="A71" s="91"/>
      <c r="B71" s="5"/>
      <c r="C71" s="7"/>
      <c r="D71" s="8"/>
      <c r="E71" s="8"/>
      <c r="F71" s="7"/>
      <c r="G71" s="7"/>
      <c r="H71" s="8"/>
      <c r="I71" s="7" t="s">
        <v>93</v>
      </c>
      <c r="J71" s="7" t="s">
        <v>21</v>
      </c>
      <c r="K71" s="7"/>
      <c r="L71" s="8"/>
      <c r="M71" s="8"/>
      <c r="N71" s="115"/>
      <c r="O71" s="9"/>
      <c r="P71" s="8"/>
      <c r="Q71" s="7"/>
      <c r="R71" s="8"/>
      <c r="S71" s="8"/>
      <c r="T71" s="9"/>
      <c r="U71" s="7"/>
      <c r="V71" s="8"/>
      <c r="W71" s="8"/>
      <c r="X71" s="8"/>
      <c r="Y71" s="9"/>
      <c r="Z71" s="9"/>
      <c r="AA71" s="9"/>
      <c r="AB71" s="9"/>
      <c r="AC71" s="7" t="s">
        <v>94</v>
      </c>
      <c r="AD71" s="5"/>
    </row>
    <row r="72" spans="1:30" ht="11.25" customHeight="1" thickBot="1">
      <c r="A72" s="92" t="s">
        <v>95</v>
      </c>
      <c r="B72" s="12"/>
      <c r="C72" s="10" t="s">
        <v>19</v>
      </c>
      <c r="D72" s="148" t="s">
        <v>96</v>
      </c>
      <c r="E72" s="148"/>
      <c r="F72" s="10" t="s">
        <v>20</v>
      </c>
      <c r="G72" s="10" t="s">
        <v>97</v>
      </c>
      <c r="H72" s="14" t="s">
        <v>35</v>
      </c>
      <c r="I72" s="10" t="s">
        <v>98</v>
      </c>
      <c r="J72" s="10" t="s">
        <v>99</v>
      </c>
      <c r="K72" s="10" t="s">
        <v>22</v>
      </c>
      <c r="L72" s="14" t="s">
        <v>23</v>
      </c>
      <c r="M72" s="14" t="s">
        <v>24</v>
      </c>
      <c r="N72" s="25" t="str">
        <f>A72</f>
        <v>Número do</v>
      </c>
      <c r="O72" s="15" t="s">
        <v>25</v>
      </c>
      <c r="P72" s="14" t="s">
        <v>26</v>
      </c>
      <c r="Q72" s="10" t="s">
        <v>27</v>
      </c>
      <c r="R72" s="14" t="s">
        <v>28</v>
      </c>
      <c r="S72" s="14" t="s">
        <v>29</v>
      </c>
      <c r="T72" s="15" t="s">
        <v>30</v>
      </c>
      <c r="U72" s="10" t="s">
        <v>31</v>
      </c>
      <c r="V72" s="14" t="s">
        <v>32</v>
      </c>
      <c r="W72" s="14" t="s">
        <v>100</v>
      </c>
      <c r="X72" s="14" t="s">
        <v>101</v>
      </c>
      <c r="Y72" s="15" t="s">
        <v>33</v>
      </c>
      <c r="Z72" s="15" t="s">
        <v>34</v>
      </c>
      <c r="AA72" s="15" t="s">
        <v>102</v>
      </c>
      <c r="AB72" s="15" t="s">
        <v>103</v>
      </c>
      <c r="AC72" s="10" t="s">
        <v>92</v>
      </c>
      <c r="AD72" s="12"/>
    </row>
    <row r="73" spans="1:30" ht="11.25" customHeight="1">
      <c r="A73" s="93" t="s">
        <v>104</v>
      </c>
      <c r="B73" s="17" t="s">
        <v>105</v>
      </c>
      <c r="C73" s="18" t="s">
        <v>106</v>
      </c>
      <c r="D73" s="19" t="s">
        <v>107</v>
      </c>
      <c r="E73" s="19" t="s">
        <v>108</v>
      </c>
      <c r="F73" s="18" t="s">
        <v>109</v>
      </c>
      <c r="G73" s="18" t="s">
        <v>109</v>
      </c>
      <c r="H73" s="19" t="s">
        <v>110</v>
      </c>
      <c r="I73" s="18" t="s">
        <v>109</v>
      </c>
      <c r="J73" s="18" t="s">
        <v>109</v>
      </c>
      <c r="K73" s="18" t="s">
        <v>109</v>
      </c>
      <c r="L73" s="19" t="s">
        <v>110</v>
      </c>
      <c r="M73" s="19" t="s">
        <v>110</v>
      </c>
      <c r="N73" s="114" t="str">
        <f>A73</f>
        <v>Alimento</v>
      </c>
      <c r="O73" s="20" t="s">
        <v>110</v>
      </c>
      <c r="P73" s="19" t="s">
        <v>110</v>
      </c>
      <c r="Q73" s="18" t="s">
        <v>110</v>
      </c>
      <c r="R73" s="19" t="s">
        <v>110</v>
      </c>
      <c r="S73" s="19" t="s">
        <v>110</v>
      </c>
      <c r="T73" s="20" t="s">
        <v>110</v>
      </c>
      <c r="U73" s="18" t="s">
        <v>110</v>
      </c>
      <c r="V73" s="19" t="s">
        <v>111</v>
      </c>
      <c r="W73" s="19" t="s">
        <v>111</v>
      </c>
      <c r="X73" s="19" t="s">
        <v>111</v>
      </c>
      <c r="Y73" s="20" t="s">
        <v>110</v>
      </c>
      <c r="Z73" s="20" t="s">
        <v>110</v>
      </c>
      <c r="AA73" s="20" t="s">
        <v>110</v>
      </c>
      <c r="AB73" s="20" t="s">
        <v>110</v>
      </c>
      <c r="AC73" s="18" t="s">
        <v>110</v>
      </c>
      <c r="AD73" s="17"/>
    </row>
    <row r="74" spans="1:30" ht="11.25" customHeight="1">
      <c r="C74" s="27"/>
      <c r="D74" s="28"/>
      <c r="E74" s="28"/>
      <c r="F74" s="27"/>
      <c r="G74" s="27"/>
      <c r="H74" s="25"/>
      <c r="I74" s="29"/>
      <c r="J74" s="27"/>
      <c r="K74" s="27"/>
      <c r="L74" s="28"/>
      <c r="M74" s="28"/>
      <c r="N74" s="25"/>
      <c r="O74" s="30"/>
      <c r="P74" s="28"/>
      <c r="Q74" s="27"/>
      <c r="R74" s="28"/>
      <c r="S74" s="28"/>
      <c r="T74" s="30"/>
      <c r="U74" s="27"/>
      <c r="V74" s="25"/>
      <c r="W74" s="25"/>
      <c r="X74" s="25"/>
      <c r="Y74" s="30"/>
      <c r="Z74" s="38"/>
      <c r="AA74" s="38"/>
      <c r="AB74" s="38"/>
      <c r="AC74" s="29"/>
    </row>
    <row r="75" spans="1:30" ht="11.25" customHeight="1">
      <c r="A75" s="151" t="s">
        <v>169</v>
      </c>
      <c r="B75" s="151"/>
      <c r="I75" s="29"/>
      <c r="N75" s="25"/>
    </row>
    <row r="76" spans="1:30" ht="11.25" customHeight="1">
      <c r="A76" s="14">
        <f>A70+1</f>
        <v>64</v>
      </c>
      <c r="B76" s="12" t="s">
        <v>170</v>
      </c>
      <c r="C76" s="29">
        <v>86.353999999999999</v>
      </c>
      <c r="D76" s="28">
        <v>48.043742500000008</v>
      </c>
      <c r="E76" s="28">
        <v>201.01501862000003</v>
      </c>
      <c r="F76" s="27">
        <v>1.4437500000000001</v>
      </c>
      <c r="G76" s="29">
        <v>0.72933333333333328</v>
      </c>
      <c r="H76" s="57" t="s">
        <v>0</v>
      </c>
      <c r="I76" s="29">
        <v>10.760916666666668</v>
      </c>
      <c r="J76" s="29">
        <v>2.4626666666666668</v>
      </c>
      <c r="K76" s="29">
        <v>0.71200000000000008</v>
      </c>
      <c r="L76" s="49">
        <v>7.6256666666666675</v>
      </c>
      <c r="M76" s="28">
        <v>9.1109999999999989</v>
      </c>
      <c r="N76" s="25">
        <f t="shared" si="3"/>
        <v>64</v>
      </c>
      <c r="O76" s="38">
        <v>0.26066666666666666</v>
      </c>
      <c r="P76" s="25">
        <v>32.594999999999999</v>
      </c>
      <c r="Q76" s="29">
        <v>0.34533333333333333</v>
      </c>
      <c r="R76" s="25">
        <v>1.4516666666666669</v>
      </c>
      <c r="S76" s="25">
        <v>199.10233333333335</v>
      </c>
      <c r="T76" s="38">
        <v>6.133333333333333E-2</v>
      </c>
      <c r="U76" s="29">
        <v>0.28633333333333333</v>
      </c>
      <c r="V76" s="57" t="s">
        <v>0</v>
      </c>
      <c r="W76" s="57"/>
      <c r="X76" s="57"/>
      <c r="Y76" s="38">
        <v>7.6666666666666675E-2</v>
      </c>
      <c r="Z76" s="31" t="s">
        <v>36</v>
      </c>
      <c r="AA76" s="38">
        <v>7.0000000000000007E-2</v>
      </c>
      <c r="AB76" s="31" t="s">
        <v>36</v>
      </c>
      <c r="AC76" s="29">
        <v>7.4633333333333338</v>
      </c>
      <c r="AD76" s="12"/>
    </row>
    <row r="77" spans="1:30" ht="11.25" customHeight="1">
      <c r="A77" s="14">
        <f t="shared" ref="A77:A86" si="4">A76+1</f>
        <v>65</v>
      </c>
      <c r="B77" s="12" t="s">
        <v>171</v>
      </c>
      <c r="C77" s="40">
        <v>88.52</v>
      </c>
      <c r="D77" s="41">
        <v>38.599294202898562</v>
      </c>
      <c r="E77" s="41">
        <v>161.4994469449276</v>
      </c>
      <c r="F77" s="40">
        <v>1.7463768115942029</v>
      </c>
      <c r="G77" s="40">
        <v>0.53666666666666674</v>
      </c>
      <c r="H77" s="57" t="s">
        <v>0</v>
      </c>
      <c r="I77" s="29">
        <v>8.3602898550724678</v>
      </c>
      <c r="J77" s="40">
        <v>2.1666666666666665</v>
      </c>
      <c r="K77" s="40">
        <v>0.83666666666666656</v>
      </c>
      <c r="L77" s="41">
        <v>17.963333333333335</v>
      </c>
      <c r="M77" s="41">
        <v>8.82</v>
      </c>
      <c r="N77" s="25">
        <f t="shared" si="3"/>
        <v>65</v>
      </c>
      <c r="O77" s="42">
        <v>0.11</v>
      </c>
      <c r="P77" s="41">
        <v>25.766666666666666</v>
      </c>
      <c r="Q77" s="40">
        <v>0.37333333333333335</v>
      </c>
      <c r="R77" s="41" t="s">
        <v>36</v>
      </c>
      <c r="S77" s="41">
        <v>350.56</v>
      </c>
      <c r="T77" s="42">
        <v>0.06</v>
      </c>
      <c r="U77" s="40">
        <v>0.32</v>
      </c>
      <c r="V77" s="57" t="s">
        <v>0</v>
      </c>
      <c r="W77" s="136">
        <v>446</v>
      </c>
      <c r="X77" s="138">
        <v>223</v>
      </c>
      <c r="Y77" s="42" t="s">
        <v>36</v>
      </c>
      <c r="Z77" s="42" t="s">
        <v>36</v>
      </c>
      <c r="AA77" s="42">
        <v>0.1</v>
      </c>
      <c r="AB77" s="42" t="s">
        <v>36</v>
      </c>
      <c r="AC77" s="40">
        <v>5.09</v>
      </c>
      <c r="AD77" s="12"/>
    </row>
    <row r="78" spans="1:30" ht="11.25" customHeight="1">
      <c r="A78" s="14">
        <f t="shared" si="4"/>
        <v>66</v>
      </c>
      <c r="B78" s="12" t="s">
        <v>172</v>
      </c>
      <c r="C78" s="40">
        <v>95.69</v>
      </c>
      <c r="D78" s="41">
        <v>13.605673913043486</v>
      </c>
      <c r="E78" s="41">
        <v>56.926139652173944</v>
      </c>
      <c r="F78" s="40">
        <v>0.60869565217391308</v>
      </c>
      <c r="G78" s="58" t="s">
        <v>36</v>
      </c>
      <c r="H78" s="57" t="s">
        <v>0</v>
      </c>
      <c r="I78" s="29">
        <v>3.3013043478260893</v>
      </c>
      <c r="J78" s="40">
        <v>1.17</v>
      </c>
      <c r="K78" s="40">
        <v>0.36</v>
      </c>
      <c r="L78" s="41">
        <v>8.74</v>
      </c>
      <c r="M78" s="41">
        <v>4.09</v>
      </c>
      <c r="N78" s="25">
        <f t="shared" si="3"/>
        <v>66</v>
      </c>
      <c r="O78" s="59">
        <v>0.01</v>
      </c>
      <c r="P78" s="41">
        <v>11.62</v>
      </c>
      <c r="Q78" s="40">
        <v>0.15</v>
      </c>
      <c r="R78" s="41" t="s">
        <v>36</v>
      </c>
      <c r="S78" s="41">
        <v>164.6</v>
      </c>
      <c r="T78" s="42">
        <v>0.02</v>
      </c>
      <c r="U78" s="40" t="s">
        <v>36</v>
      </c>
      <c r="V78" s="57" t="s">
        <v>0</v>
      </c>
      <c r="W78" s="136">
        <v>1108</v>
      </c>
      <c r="X78" s="138">
        <v>554</v>
      </c>
      <c r="Y78" s="42">
        <v>7.0000000000000007E-2</v>
      </c>
      <c r="Z78" s="42" t="s">
        <v>36</v>
      </c>
      <c r="AA78" s="42">
        <v>0.04</v>
      </c>
      <c r="AB78" s="42" t="s">
        <v>36</v>
      </c>
      <c r="AC78" s="40">
        <v>1.5</v>
      </c>
      <c r="AD78" s="12"/>
    </row>
    <row r="79" spans="1:30" ht="11.25" customHeight="1">
      <c r="A79" s="14">
        <f t="shared" si="4"/>
        <v>67</v>
      </c>
      <c r="B79" s="12" t="s">
        <v>173</v>
      </c>
      <c r="C79" s="40">
        <v>95.87</v>
      </c>
      <c r="D79" s="41">
        <v>12.364436231884042</v>
      </c>
      <c r="E79" s="41">
        <v>51.732801194202835</v>
      </c>
      <c r="F79" s="40">
        <v>0.96014492753623182</v>
      </c>
      <c r="G79" s="58">
        <v>0.06</v>
      </c>
      <c r="H79" s="57" t="s">
        <v>0</v>
      </c>
      <c r="I79" s="29">
        <v>2.6665217391304306</v>
      </c>
      <c r="J79" s="40">
        <v>1.7033333333333331</v>
      </c>
      <c r="K79" s="40">
        <v>0.44333333333333336</v>
      </c>
      <c r="L79" s="41">
        <v>3.0476666666666667</v>
      </c>
      <c r="M79" s="41">
        <v>1.8476666666666663</v>
      </c>
      <c r="N79" s="25">
        <f t="shared" si="3"/>
        <v>67</v>
      </c>
      <c r="O79" s="59">
        <v>0.01</v>
      </c>
      <c r="P79" s="14">
        <v>7.9146666666666663</v>
      </c>
      <c r="Q79" s="40" t="s">
        <v>36</v>
      </c>
      <c r="R79" s="41" t="s">
        <v>36</v>
      </c>
      <c r="S79" s="41">
        <v>124.86533333333334</v>
      </c>
      <c r="T79" s="42">
        <v>0.05</v>
      </c>
      <c r="U79" s="40">
        <v>7.0000000000000007E-2</v>
      </c>
      <c r="V79" s="57" t="s">
        <v>0</v>
      </c>
      <c r="W79" s="136">
        <v>278</v>
      </c>
      <c r="X79" s="138">
        <v>139</v>
      </c>
      <c r="Y79" s="42" t="s">
        <v>36</v>
      </c>
      <c r="Z79" s="42" t="s">
        <v>36</v>
      </c>
      <c r="AA79" s="42">
        <v>6.3333333333333339E-2</v>
      </c>
      <c r="AB79" s="42" t="s">
        <v>36</v>
      </c>
      <c r="AC79" s="40">
        <v>9.6466666666666665</v>
      </c>
      <c r="AD79" s="12"/>
    </row>
    <row r="80" spans="1:30" s="98" customFormat="1" ht="11.25" customHeight="1">
      <c r="A80" s="14">
        <f t="shared" si="4"/>
        <v>68</v>
      </c>
      <c r="B80" s="109" t="s">
        <v>624</v>
      </c>
      <c r="C80" s="101">
        <v>92.457333333333338</v>
      </c>
      <c r="D80" s="100">
        <v>29.003822031756222</v>
      </c>
      <c r="E80" s="100">
        <v>121.35199138086804</v>
      </c>
      <c r="F80" s="101">
        <v>0.39374999999999999</v>
      </c>
      <c r="G80" s="101">
        <v>0.79900000000000004</v>
      </c>
      <c r="H80" s="108" t="s">
        <v>0</v>
      </c>
      <c r="I80" s="101">
        <v>5.9819166666666614</v>
      </c>
      <c r="J80" s="101">
        <v>1.5466666666666669</v>
      </c>
      <c r="K80" s="101">
        <v>0.36800000000000005</v>
      </c>
      <c r="L80" s="100">
        <v>19.079999999999998</v>
      </c>
      <c r="M80" s="100">
        <v>7.4923333333333337</v>
      </c>
      <c r="N80" s="25">
        <f t="shared" si="3"/>
        <v>68</v>
      </c>
      <c r="O80" s="90">
        <v>1.6E-2</v>
      </c>
      <c r="P80" s="100">
        <v>11.650666666666666</v>
      </c>
      <c r="Q80" s="101">
        <v>0.11299999999999999</v>
      </c>
      <c r="R80" s="100">
        <v>3.0276666666666667</v>
      </c>
      <c r="S80" s="100">
        <v>183.19333333333336</v>
      </c>
      <c r="T80" s="90">
        <v>4.2666666666666665E-2</v>
      </c>
      <c r="U80" s="101">
        <v>8.2666666666666666E-2</v>
      </c>
      <c r="V80" s="100" t="s">
        <v>0</v>
      </c>
      <c r="W80" s="100">
        <v>95.333333333333329</v>
      </c>
      <c r="X80" s="100">
        <v>47.666666666666664</v>
      </c>
      <c r="Y80" s="90">
        <v>5.3333333333333337E-2</v>
      </c>
      <c r="Z80" s="90" t="s">
        <v>36</v>
      </c>
      <c r="AA80" s="90">
        <v>0.05</v>
      </c>
      <c r="AB80" s="90" t="s">
        <v>36</v>
      </c>
      <c r="AC80" s="101">
        <v>6.7266666666666666</v>
      </c>
    </row>
    <row r="81" spans="1:30" ht="11.25" customHeight="1">
      <c r="A81" s="14">
        <f t="shared" si="4"/>
        <v>69</v>
      </c>
      <c r="B81" s="12" t="s">
        <v>701</v>
      </c>
      <c r="C81" s="29">
        <v>92.492999999999995</v>
      </c>
      <c r="D81" s="28">
        <v>24.466267949700352</v>
      </c>
      <c r="E81" s="28">
        <v>102.36686510154628</v>
      </c>
      <c r="F81" s="27">
        <v>0.67083333333333339</v>
      </c>
      <c r="G81" s="39">
        <v>0.11599999999999999</v>
      </c>
      <c r="H81" s="57" t="s">
        <v>0</v>
      </c>
      <c r="I81" s="29">
        <v>6.1228333333333387</v>
      </c>
      <c r="J81" s="27">
        <v>2.3003333333333331</v>
      </c>
      <c r="K81" s="27">
        <v>0.59733333333333327</v>
      </c>
      <c r="L81" s="49">
        <v>8.8079999999999998</v>
      </c>
      <c r="M81" s="49">
        <v>7.4210000000000003</v>
      </c>
      <c r="N81" s="25">
        <f>A81</f>
        <v>69</v>
      </c>
      <c r="O81" s="48">
        <v>7.1333333333333318E-2</v>
      </c>
      <c r="P81" s="49">
        <v>31.619333333333334</v>
      </c>
      <c r="Q81" s="52">
        <v>0.27500000000000002</v>
      </c>
      <c r="R81" s="49">
        <v>0.745</v>
      </c>
      <c r="S81" s="49">
        <v>263.87600000000003</v>
      </c>
      <c r="T81" s="48">
        <v>9.1333333333333336E-2</v>
      </c>
      <c r="U81" s="52">
        <v>0.17666666666666667</v>
      </c>
      <c r="V81" s="55" t="s">
        <v>0</v>
      </c>
      <c r="W81" s="55"/>
      <c r="X81" s="55"/>
      <c r="Y81" s="48" t="s">
        <v>36</v>
      </c>
      <c r="Z81" s="48" t="s">
        <v>36</v>
      </c>
      <c r="AA81" s="48">
        <v>0.06</v>
      </c>
      <c r="AB81" s="48" t="s">
        <v>36</v>
      </c>
      <c r="AC81" s="52">
        <v>2.09</v>
      </c>
      <c r="AD81" s="12"/>
    </row>
    <row r="82" spans="1:30" ht="11.25" customHeight="1">
      <c r="A82" s="14">
        <f t="shared" si="4"/>
        <v>70</v>
      </c>
      <c r="B82" s="12" t="s">
        <v>175</v>
      </c>
      <c r="C82" s="27">
        <v>95.282333333333327</v>
      </c>
      <c r="D82" s="28">
        <v>15.038520000000023</v>
      </c>
      <c r="E82" s="28">
        <v>62.921167680000103</v>
      </c>
      <c r="F82" s="27">
        <v>1.125</v>
      </c>
      <c r="G82" s="39">
        <v>0.19899999999999998</v>
      </c>
      <c r="H82" s="57" t="s">
        <v>0</v>
      </c>
      <c r="I82" s="29">
        <v>2.977000000000007</v>
      </c>
      <c r="J82" s="27">
        <v>1.5880000000000001</v>
      </c>
      <c r="K82" s="27">
        <v>0.41666666666666669</v>
      </c>
      <c r="L82" s="28">
        <v>16.725666666666665</v>
      </c>
      <c r="M82" s="28">
        <v>16.859666666666666</v>
      </c>
      <c r="N82" s="25">
        <f t="shared" si="3"/>
        <v>70</v>
      </c>
      <c r="O82" s="30">
        <v>0.106</v>
      </c>
      <c r="P82" s="28">
        <v>22.487333333333329</v>
      </c>
      <c r="Q82" s="27">
        <v>0.15966666666666668</v>
      </c>
      <c r="R82" s="28">
        <v>0.83266666666666678</v>
      </c>
      <c r="S82" s="28">
        <v>125.879</v>
      </c>
      <c r="T82" s="30">
        <v>1.2333333333333335E-2</v>
      </c>
      <c r="U82" s="27">
        <v>0.25733333333333336</v>
      </c>
      <c r="V82" s="57" t="s">
        <v>0</v>
      </c>
      <c r="W82" s="57"/>
      <c r="X82" s="57"/>
      <c r="Y82" s="30">
        <v>0.05</v>
      </c>
      <c r="Z82" s="31" t="s">
        <v>36</v>
      </c>
      <c r="AA82" s="30">
        <v>0.06</v>
      </c>
      <c r="AB82" s="31" t="s">
        <v>36</v>
      </c>
      <c r="AC82" s="27">
        <v>2.13</v>
      </c>
      <c r="AD82" s="12"/>
    </row>
    <row r="83" spans="1:30" ht="11.25" customHeight="1">
      <c r="A83" s="14">
        <f t="shared" si="4"/>
        <v>71</v>
      </c>
      <c r="B83" s="12" t="s">
        <v>176</v>
      </c>
      <c r="C83" s="40">
        <v>93.863333333333344</v>
      </c>
      <c r="D83" s="41">
        <v>19.279126086956484</v>
      </c>
      <c r="E83" s="41">
        <v>80.66386354782594</v>
      </c>
      <c r="F83" s="40">
        <v>1.1413043478260869</v>
      </c>
      <c r="G83" s="58">
        <v>0.14000000000000001</v>
      </c>
      <c r="H83" s="57" t="s">
        <v>0</v>
      </c>
      <c r="I83" s="29">
        <v>4.292028985507236</v>
      </c>
      <c r="J83" s="40">
        <v>1.3533333333333335</v>
      </c>
      <c r="K83" s="40">
        <v>0.56333333333333335</v>
      </c>
      <c r="L83" s="41">
        <v>15.126666666666665</v>
      </c>
      <c r="M83" s="41">
        <v>19.946666666666662</v>
      </c>
      <c r="N83" s="25">
        <f t="shared" si="3"/>
        <v>71</v>
      </c>
      <c r="O83" s="42">
        <v>0.09</v>
      </c>
      <c r="P83" s="41">
        <v>32.016666666666666</v>
      </c>
      <c r="Q83" s="40">
        <v>0.24333333333333332</v>
      </c>
      <c r="R83" s="41" t="s">
        <v>36</v>
      </c>
      <c r="S83" s="41">
        <v>253.38</v>
      </c>
      <c r="T83" s="42">
        <v>4.6666666666666669E-2</v>
      </c>
      <c r="U83" s="40">
        <v>0.16666666666666666</v>
      </c>
      <c r="V83" s="57" t="s">
        <v>0</v>
      </c>
      <c r="W83" s="57">
        <v>40.5</v>
      </c>
      <c r="X83" s="25">
        <v>20.25</v>
      </c>
      <c r="Y83" s="42" t="s">
        <v>36</v>
      </c>
      <c r="Z83" s="42">
        <v>5.6666666666666664E-2</v>
      </c>
      <c r="AA83" s="42">
        <v>0.03</v>
      </c>
      <c r="AB83" s="42" t="s">
        <v>36</v>
      </c>
      <c r="AC83" s="40">
        <v>6.8733333333333322</v>
      </c>
      <c r="AD83" s="12"/>
    </row>
    <row r="84" spans="1:30" s="98" customFormat="1" ht="11.25" customHeight="1">
      <c r="A84" s="14">
        <f t="shared" si="4"/>
        <v>72</v>
      </c>
      <c r="B84" s="109" t="s">
        <v>625</v>
      </c>
      <c r="C84" s="101">
        <v>93.491666666666674</v>
      </c>
      <c r="D84" s="100">
        <v>24.429602187653359</v>
      </c>
      <c r="E84" s="100">
        <v>102.21345555314166</v>
      </c>
      <c r="F84" s="101">
        <v>1.0687500000000001</v>
      </c>
      <c r="G84" s="101">
        <v>0.82133333333333336</v>
      </c>
      <c r="H84" s="100" t="s">
        <v>0</v>
      </c>
      <c r="I84" s="101">
        <v>4.1869166666666597</v>
      </c>
      <c r="J84" s="101">
        <v>1.38</v>
      </c>
      <c r="K84" s="101">
        <v>0.43133333333333335</v>
      </c>
      <c r="L84" s="100">
        <v>20.672000000000001</v>
      </c>
      <c r="M84" s="100">
        <v>12.667000000000002</v>
      </c>
      <c r="N84" s="25">
        <f t="shared" si="3"/>
        <v>72</v>
      </c>
      <c r="O84" s="90">
        <v>0.13533333333333333</v>
      </c>
      <c r="P84" s="100">
        <v>31.828333333333333</v>
      </c>
      <c r="Q84" s="101">
        <v>0.35800000000000004</v>
      </c>
      <c r="R84" s="100">
        <v>2.2090000000000001</v>
      </c>
      <c r="S84" s="100">
        <v>193.62666666666667</v>
      </c>
      <c r="T84" s="90">
        <v>2.2666666666666668E-2</v>
      </c>
      <c r="U84" s="101">
        <v>0.27200000000000002</v>
      </c>
      <c r="V84" s="100" t="s">
        <v>0</v>
      </c>
      <c r="W84" s="100">
        <v>41.583333333333329</v>
      </c>
      <c r="X84" s="100">
        <v>20.791666666666664</v>
      </c>
      <c r="Y84" s="90">
        <v>4.3333333333333335E-2</v>
      </c>
      <c r="Z84" s="90" t="s">
        <v>36</v>
      </c>
      <c r="AA84" s="90" t="s">
        <v>36</v>
      </c>
      <c r="AB84" s="90" t="s">
        <v>36</v>
      </c>
      <c r="AC84" s="101">
        <v>7.53</v>
      </c>
    </row>
    <row r="85" spans="1:30" ht="11.25" customHeight="1">
      <c r="A85" s="14">
        <f t="shared" si="4"/>
        <v>73</v>
      </c>
      <c r="B85" s="12" t="s">
        <v>177</v>
      </c>
      <c r="C85" s="27">
        <v>90.850666666666669</v>
      </c>
      <c r="D85" s="28">
        <v>30.810702228816336</v>
      </c>
      <c r="E85" s="28">
        <v>128.91197812536754</v>
      </c>
      <c r="F85" s="27">
        <v>0.63958333333333328</v>
      </c>
      <c r="G85" s="39">
        <v>0.13900000000000001</v>
      </c>
      <c r="H85" s="57" t="s">
        <v>0</v>
      </c>
      <c r="I85" s="29">
        <v>7.8674199999999992</v>
      </c>
      <c r="J85" s="27">
        <v>2.605</v>
      </c>
      <c r="K85" s="29">
        <v>0.50333000000000006</v>
      </c>
      <c r="L85" s="28">
        <v>18.670000000000002</v>
      </c>
      <c r="M85" s="28">
        <v>9.39</v>
      </c>
      <c r="N85" s="25">
        <f t="shared" si="3"/>
        <v>73</v>
      </c>
      <c r="O85" s="30">
        <v>0.111</v>
      </c>
      <c r="P85" s="28">
        <v>32.745666666666672</v>
      </c>
      <c r="Q85" s="27">
        <v>0.17</v>
      </c>
      <c r="R85" s="28">
        <v>0.5006666666666667</v>
      </c>
      <c r="S85" s="28">
        <v>212.87133333333335</v>
      </c>
      <c r="T85" s="30">
        <v>9.5666666666666678E-2</v>
      </c>
      <c r="U85" s="27">
        <v>0.17699999999999996</v>
      </c>
      <c r="V85" s="57" t="s">
        <v>0</v>
      </c>
      <c r="W85" s="57"/>
      <c r="X85" s="57"/>
      <c r="Y85" s="31" t="s">
        <v>36</v>
      </c>
      <c r="Z85" s="31" t="s">
        <v>36</v>
      </c>
      <c r="AA85" s="30">
        <v>3.3333333333333333E-2</v>
      </c>
      <c r="AB85" s="31" t="s">
        <v>36</v>
      </c>
      <c r="AC85" s="52">
        <v>17.546666666666667</v>
      </c>
      <c r="AD85" s="12"/>
    </row>
    <row r="86" spans="1:30" ht="11.25" customHeight="1">
      <c r="A86" s="14">
        <f t="shared" si="4"/>
        <v>74</v>
      </c>
      <c r="B86" s="12" t="s">
        <v>178</v>
      </c>
      <c r="C86" s="27">
        <v>93.185666666666677</v>
      </c>
      <c r="D86" s="28">
        <v>20.942342499999942</v>
      </c>
      <c r="E86" s="28">
        <v>87.622761019999757</v>
      </c>
      <c r="F86" s="27">
        <v>1.4437500000000001</v>
      </c>
      <c r="G86" s="39">
        <v>0.106</v>
      </c>
      <c r="H86" s="57" t="s">
        <v>0</v>
      </c>
      <c r="I86" s="29">
        <v>4.630916666666657</v>
      </c>
      <c r="J86" s="27">
        <v>1.1220000000000001</v>
      </c>
      <c r="K86" s="27">
        <v>0.63366666666666671</v>
      </c>
      <c r="L86" s="28">
        <v>42.984999999999999</v>
      </c>
      <c r="M86" s="28">
        <v>10.395333333333333</v>
      </c>
      <c r="N86" s="25">
        <f t="shared" si="3"/>
        <v>74</v>
      </c>
      <c r="O86" s="30">
        <v>0.107</v>
      </c>
      <c r="P86" s="28">
        <v>40.026000000000003</v>
      </c>
      <c r="Q86" s="27">
        <v>0.26933333333333337</v>
      </c>
      <c r="R86" s="28">
        <v>1.1806666666666668</v>
      </c>
      <c r="S86" s="28">
        <v>239.81666666666669</v>
      </c>
      <c r="T86" s="30">
        <v>0.10433333333333333</v>
      </c>
      <c r="U86" s="27">
        <v>0.30633333333333335</v>
      </c>
      <c r="V86" s="57" t="s">
        <v>0</v>
      </c>
      <c r="W86" s="57"/>
      <c r="X86" s="57"/>
      <c r="Y86" s="30">
        <v>0.04</v>
      </c>
      <c r="Z86" s="31" t="s">
        <v>36</v>
      </c>
      <c r="AA86" s="30">
        <v>0.1566666666666667</v>
      </c>
      <c r="AB86" s="31" t="s">
        <v>36</v>
      </c>
      <c r="AC86" s="27">
        <v>22.55</v>
      </c>
      <c r="AD86" s="12"/>
    </row>
    <row r="87" spans="1:30" ht="11.25" customHeight="1">
      <c r="A87" s="100">
        <f t="shared" ref="A87:A119" si="5">A86+1</f>
        <v>75</v>
      </c>
      <c r="B87" s="12" t="s">
        <v>179</v>
      </c>
      <c r="C87" s="40">
        <v>93.943333333333342</v>
      </c>
      <c r="D87" s="41">
        <v>16.578801449275325</v>
      </c>
      <c r="E87" s="41">
        <v>69.365705263767964</v>
      </c>
      <c r="F87" s="40">
        <v>2.6884057971014492</v>
      </c>
      <c r="G87" s="58">
        <v>0.23666666666666666</v>
      </c>
      <c r="H87" s="57" t="s">
        <v>0</v>
      </c>
      <c r="I87" s="29">
        <v>2.2515942028985423</v>
      </c>
      <c r="J87" s="40">
        <v>2.1366666666666667</v>
      </c>
      <c r="K87" s="40">
        <v>0.88</v>
      </c>
      <c r="L87" s="41">
        <v>132.53</v>
      </c>
      <c r="M87" s="41">
        <v>18.16333333333333</v>
      </c>
      <c r="N87" s="25">
        <f t="shared" si="3"/>
        <v>75</v>
      </c>
      <c r="O87" s="42">
        <v>0.28000000000000003</v>
      </c>
      <c r="P87" s="41">
        <v>50.586666666666666</v>
      </c>
      <c r="Q87" s="40">
        <v>3.1066666666666669</v>
      </c>
      <c r="R87" s="41">
        <v>7.4623333333333335</v>
      </c>
      <c r="S87" s="41">
        <v>217.66</v>
      </c>
      <c r="T87" s="42">
        <v>0.10333333333333335</v>
      </c>
      <c r="U87" s="40">
        <v>0.72333333333333327</v>
      </c>
      <c r="V87" s="57" t="s">
        <v>0</v>
      </c>
      <c r="W87" s="136">
        <v>458</v>
      </c>
      <c r="X87" s="138">
        <v>229</v>
      </c>
      <c r="Y87" s="42">
        <v>0.10666666666666667</v>
      </c>
      <c r="Z87" s="42">
        <v>0.23</v>
      </c>
      <c r="AA87" s="42">
        <v>9.3333333333333338E-2</v>
      </c>
      <c r="AB87" s="42">
        <v>1.1933333333333334</v>
      </c>
      <c r="AC87" s="40">
        <v>60.1</v>
      </c>
      <c r="AD87" s="12"/>
    </row>
    <row r="88" spans="1:30" ht="11.25" customHeight="1">
      <c r="A88" s="100">
        <f t="shared" si="5"/>
        <v>76</v>
      </c>
      <c r="B88" s="12" t="s">
        <v>180</v>
      </c>
      <c r="C88" s="27">
        <v>93.827999999999989</v>
      </c>
      <c r="D88" s="28">
        <v>19.09145664497062</v>
      </c>
      <c r="E88" s="28">
        <v>79.878654602557077</v>
      </c>
      <c r="F88" s="27">
        <v>0.7583333333333333</v>
      </c>
      <c r="G88" s="39">
        <v>6.9000000000000006E-2</v>
      </c>
      <c r="H88" s="57" t="s">
        <v>0</v>
      </c>
      <c r="I88" s="29">
        <v>4.2723333333333446</v>
      </c>
      <c r="J88" s="27">
        <v>0.95699999999999985</v>
      </c>
      <c r="K88" s="27">
        <v>1.0723333333333331</v>
      </c>
      <c r="L88" s="49">
        <v>65.224666666666664</v>
      </c>
      <c r="M88" s="49">
        <v>8.8603333333333332</v>
      </c>
      <c r="N88" s="25">
        <f t="shared" si="3"/>
        <v>76</v>
      </c>
      <c r="O88" s="48">
        <v>0.17800000000000002</v>
      </c>
      <c r="P88" s="49">
        <v>28.045666666666666</v>
      </c>
      <c r="Q88" s="52">
        <v>0.72033333333333338</v>
      </c>
      <c r="R88" s="49">
        <v>9.5156666666666663</v>
      </c>
      <c r="S88" s="49">
        <v>273.60366666666664</v>
      </c>
      <c r="T88" s="48">
        <v>0.31433333333333335</v>
      </c>
      <c r="U88" s="52">
        <v>0.14266666666666664</v>
      </c>
      <c r="V88" s="57" t="s">
        <v>0</v>
      </c>
      <c r="W88" s="136">
        <v>916</v>
      </c>
      <c r="X88" s="138">
        <v>458</v>
      </c>
      <c r="Y88" s="48" t="s">
        <v>36</v>
      </c>
      <c r="Z88" s="48" t="s">
        <v>36</v>
      </c>
      <c r="AA88" s="48">
        <v>0.18</v>
      </c>
      <c r="AB88" s="48" t="s">
        <v>36</v>
      </c>
      <c r="AC88" s="52">
        <v>5.88</v>
      </c>
      <c r="AD88" s="12"/>
    </row>
    <row r="89" spans="1:30" ht="11.25" customHeight="1">
      <c r="A89" s="100">
        <f t="shared" si="5"/>
        <v>77</v>
      </c>
      <c r="B89" s="12" t="s">
        <v>181</v>
      </c>
      <c r="C89" s="27">
        <v>97.168666666666653</v>
      </c>
      <c r="D89" s="28">
        <v>8.7949032368660518</v>
      </c>
      <c r="E89" s="28">
        <v>36.797875143047563</v>
      </c>
      <c r="F89" s="27">
        <v>0.60833333333333339</v>
      </c>
      <c r="G89" s="39">
        <v>0.129</v>
      </c>
      <c r="H89" s="57" t="s">
        <v>0</v>
      </c>
      <c r="I89" s="29">
        <v>1.7453333333333474</v>
      </c>
      <c r="J89" s="27">
        <v>1.0216666666666667</v>
      </c>
      <c r="K89" s="27">
        <v>0.34866666666666668</v>
      </c>
      <c r="L89" s="28">
        <v>14.444666666666668</v>
      </c>
      <c r="M89" s="28">
        <v>5.7366666666666655</v>
      </c>
      <c r="N89" s="25">
        <f t="shared" si="3"/>
        <v>77</v>
      </c>
      <c r="O89" s="30">
        <v>0.11766666666666666</v>
      </c>
      <c r="P89" s="28">
        <v>19.376999999999999</v>
      </c>
      <c r="Q89" s="27">
        <v>0.26666666666666666</v>
      </c>
      <c r="R89" s="28">
        <v>7.3083333333333327</v>
      </c>
      <c r="S89" s="28">
        <v>136.00300000000001</v>
      </c>
      <c r="T89" s="30">
        <v>2.1666666666666667E-2</v>
      </c>
      <c r="U89" s="27">
        <v>0.22633333333333336</v>
      </c>
      <c r="V89" s="57" t="s">
        <v>0</v>
      </c>
      <c r="W89" s="57"/>
      <c r="X89" s="57"/>
      <c r="Y89" s="30">
        <v>0.03</v>
      </c>
      <c r="Z89" s="31" t="s">
        <v>36</v>
      </c>
      <c r="AA89" s="30">
        <v>3.6666666666666674E-2</v>
      </c>
      <c r="AB89" s="31" t="s">
        <v>36</v>
      </c>
      <c r="AC89" s="27">
        <v>10.96</v>
      </c>
      <c r="AD89" s="12"/>
    </row>
    <row r="90" spans="1:30" ht="11.25" customHeight="1">
      <c r="A90" s="100">
        <f t="shared" si="5"/>
        <v>78</v>
      </c>
      <c r="B90" s="12" t="s">
        <v>182</v>
      </c>
      <c r="C90" s="40">
        <v>96.09333333333332</v>
      </c>
      <c r="D90" s="41">
        <v>10.68085652173921</v>
      </c>
      <c r="E90" s="41">
        <v>44.688703686956856</v>
      </c>
      <c r="F90" s="40">
        <v>1.3478260869565217</v>
      </c>
      <c r="G90" s="58">
        <v>0.16</v>
      </c>
      <c r="H90" s="57" t="s">
        <v>0</v>
      </c>
      <c r="I90" s="29">
        <v>1.6955072463768253</v>
      </c>
      <c r="J90" s="40">
        <v>1.8266666666666669</v>
      </c>
      <c r="K90" s="40">
        <v>0.70333333333333348</v>
      </c>
      <c r="L90" s="41">
        <v>37.979999999999997</v>
      </c>
      <c r="M90" s="41">
        <v>10.97</v>
      </c>
      <c r="N90" s="25">
        <f t="shared" si="3"/>
        <v>78</v>
      </c>
      <c r="O90" s="42">
        <v>0.2</v>
      </c>
      <c r="P90" s="41">
        <v>25.806666666666668</v>
      </c>
      <c r="Q90" s="40">
        <v>0.39666666666666667</v>
      </c>
      <c r="R90" s="41">
        <v>3.38</v>
      </c>
      <c r="S90" s="41">
        <v>267.13333333333327</v>
      </c>
      <c r="T90" s="42">
        <v>0.03</v>
      </c>
      <c r="U90" s="40">
        <v>0.25333333333333335</v>
      </c>
      <c r="V90" s="57" t="s">
        <v>0</v>
      </c>
      <c r="W90" s="136">
        <v>234</v>
      </c>
      <c r="X90" s="138">
        <v>117</v>
      </c>
      <c r="Y90" s="42">
        <v>0.11</v>
      </c>
      <c r="Z90" s="42">
        <v>0.12333333333333334</v>
      </c>
      <c r="AA90" s="42" t="s">
        <v>36</v>
      </c>
      <c r="AB90" s="42">
        <v>1.0933333333333333</v>
      </c>
      <c r="AC90" s="40">
        <v>15.576666666666668</v>
      </c>
      <c r="AD90" s="12"/>
    </row>
    <row r="91" spans="1:30" ht="11.25" customHeight="1">
      <c r="A91" s="100">
        <f t="shared" si="5"/>
        <v>79</v>
      </c>
      <c r="B91" s="12" t="s">
        <v>183</v>
      </c>
      <c r="C91" s="40">
        <v>95</v>
      </c>
      <c r="D91" s="41">
        <v>13.820901449275343</v>
      </c>
      <c r="E91" s="41">
        <v>57.82665166376804</v>
      </c>
      <c r="F91" s="40">
        <v>1.6884057971014494</v>
      </c>
      <c r="G91" s="58">
        <v>0.12333333333333334</v>
      </c>
      <c r="H91" s="57" t="s">
        <v>0</v>
      </c>
      <c r="I91" s="29">
        <v>2.4282608695652179</v>
      </c>
      <c r="J91" s="40">
        <v>2.33</v>
      </c>
      <c r="K91" s="40">
        <v>0.76</v>
      </c>
      <c r="L91" s="41">
        <v>27.513333333333335</v>
      </c>
      <c r="M91" s="41">
        <v>9.1066666666666674</v>
      </c>
      <c r="N91" s="25">
        <f t="shared" si="3"/>
        <v>79</v>
      </c>
      <c r="O91" s="42">
        <v>0.33366666666666661</v>
      </c>
      <c r="P91" s="41">
        <v>26.133333333333329</v>
      </c>
      <c r="Q91" s="40">
        <v>0.61</v>
      </c>
      <c r="R91" s="41">
        <v>4.2333333333333334</v>
      </c>
      <c r="S91" s="41">
        <v>348.71</v>
      </c>
      <c r="T91" s="42">
        <v>3.3333333333333333E-2</v>
      </c>
      <c r="U91" s="40">
        <v>0.34666666666666668</v>
      </c>
      <c r="V91" s="57" t="s">
        <v>0</v>
      </c>
      <c r="W91" s="136">
        <v>368</v>
      </c>
      <c r="X91" s="138">
        <v>184</v>
      </c>
      <c r="Y91" s="42">
        <v>8.666666666666667E-2</v>
      </c>
      <c r="Z91" s="42">
        <v>8.3333333333333329E-2</v>
      </c>
      <c r="AA91" s="42">
        <v>7.0000000000000007E-2</v>
      </c>
      <c r="AB91" s="15">
        <v>0.75</v>
      </c>
      <c r="AC91" s="40">
        <v>21.39</v>
      </c>
      <c r="AD91" s="12"/>
    </row>
    <row r="92" spans="1:30" s="98" customFormat="1" ht="11.25" customHeight="1">
      <c r="A92" s="100">
        <f t="shared" si="5"/>
        <v>80</v>
      </c>
      <c r="B92" s="98" t="s">
        <v>38</v>
      </c>
      <c r="C92" s="101">
        <v>95.728333333333339</v>
      </c>
      <c r="D92" s="100">
        <v>12.716997363467993</v>
      </c>
      <c r="E92" s="100">
        <v>53.207916968750084</v>
      </c>
      <c r="F92" s="101">
        <v>0.90625</v>
      </c>
      <c r="G92" s="101">
        <v>0.19166666666666665</v>
      </c>
      <c r="H92" s="100" t="s">
        <v>0</v>
      </c>
      <c r="I92" s="101">
        <v>2.4934166666666613</v>
      </c>
      <c r="J92" s="101">
        <v>2.0133333333333332</v>
      </c>
      <c r="K92" s="101">
        <v>0.68033333333333335</v>
      </c>
      <c r="L92" s="100">
        <v>33.828333333333333</v>
      </c>
      <c r="M92" s="100">
        <v>9.3109999999999999</v>
      </c>
      <c r="N92" s="25">
        <f t="shared" si="3"/>
        <v>80</v>
      </c>
      <c r="O92" s="90">
        <v>0.11633333333333334</v>
      </c>
      <c r="P92" s="100">
        <v>51.129333333333335</v>
      </c>
      <c r="Q92" s="101">
        <v>2.4770000000000003</v>
      </c>
      <c r="R92" s="100">
        <v>7.1243333333333334</v>
      </c>
      <c r="S92" s="100">
        <v>308.43533333333335</v>
      </c>
      <c r="T92" s="90">
        <v>3.6666666666666674E-2</v>
      </c>
      <c r="U92" s="101">
        <v>0.23466666666666666</v>
      </c>
      <c r="V92" s="100" t="s">
        <v>0</v>
      </c>
      <c r="W92" s="108">
        <v>312.41666666666663</v>
      </c>
      <c r="X92" s="108">
        <v>156.20833333333331</v>
      </c>
      <c r="Y92" s="90" t="s">
        <v>36</v>
      </c>
      <c r="Z92" s="90" t="s">
        <v>36</v>
      </c>
      <c r="AA92" s="90" t="s">
        <v>36</v>
      </c>
      <c r="AB92" s="90" t="s">
        <v>36</v>
      </c>
      <c r="AC92" s="101">
        <v>13.473333333333334</v>
      </c>
    </row>
    <row r="93" spans="1:30" ht="11.25" customHeight="1">
      <c r="A93" s="100">
        <f t="shared" si="5"/>
        <v>81</v>
      </c>
      <c r="B93" s="12" t="s">
        <v>184</v>
      </c>
      <c r="C93" s="27">
        <v>90.207666666666668</v>
      </c>
      <c r="D93" s="28">
        <v>29.183613081057864</v>
      </c>
      <c r="E93" s="28">
        <v>122.10423713114611</v>
      </c>
      <c r="F93" s="27">
        <v>2.6583333333333332</v>
      </c>
      <c r="G93" s="39">
        <v>0.47633333333333333</v>
      </c>
      <c r="H93" s="57" t="s">
        <v>0</v>
      </c>
      <c r="I93" s="29">
        <v>5.2409999999999988</v>
      </c>
      <c r="J93" s="27">
        <v>4.1403333333333334</v>
      </c>
      <c r="K93" s="27">
        <v>1.4166666666666667</v>
      </c>
      <c r="L93" s="28">
        <v>258.4976666666667</v>
      </c>
      <c r="M93" s="28">
        <v>84.238333333333344</v>
      </c>
      <c r="N93" s="25">
        <f t="shared" si="3"/>
        <v>81</v>
      </c>
      <c r="O93" s="30">
        <v>0.14533333333333331</v>
      </c>
      <c r="P93" s="28">
        <v>49.742999999999995</v>
      </c>
      <c r="Q93" s="27">
        <v>1.2563333333333333</v>
      </c>
      <c r="R93" s="28">
        <v>4.5503333333333336</v>
      </c>
      <c r="S93" s="28">
        <v>260.71766666666667</v>
      </c>
      <c r="T93" s="30">
        <v>0.15166666666666664</v>
      </c>
      <c r="U93" s="27">
        <v>0.70599999999999996</v>
      </c>
      <c r="V93" s="57" t="s">
        <v>0</v>
      </c>
      <c r="W93" s="57"/>
      <c r="X93" s="57"/>
      <c r="Y93" s="31" t="s">
        <v>36</v>
      </c>
      <c r="Z93" s="30">
        <v>0.12</v>
      </c>
      <c r="AA93" s="30">
        <v>0.55666666666666664</v>
      </c>
      <c r="AB93" s="31" t="s">
        <v>36</v>
      </c>
      <c r="AC93" s="47" t="s">
        <v>36</v>
      </c>
      <c r="AD93" s="12"/>
    </row>
    <row r="94" spans="1:30" ht="11.25" customHeight="1">
      <c r="A94" s="100">
        <f t="shared" si="5"/>
        <v>82</v>
      </c>
      <c r="B94" s="12" t="s">
        <v>185</v>
      </c>
      <c r="C94" s="40">
        <v>67.546666666666667</v>
      </c>
      <c r="D94" s="41">
        <v>113.12987826086957</v>
      </c>
      <c r="E94" s="41">
        <v>473.33541064347833</v>
      </c>
      <c r="F94" s="40">
        <v>7.0108695652173907</v>
      </c>
      <c r="G94" s="58">
        <v>0.22</v>
      </c>
      <c r="H94" s="57" t="s">
        <v>0</v>
      </c>
      <c r="I94" s="29">
        <v>23.905797101449277</v>
      </c>
      <c r="J94" s="40">
        <v>4.3233333333333333</v>
      </c>
      <c r="K94" s="40">
        <v>1.3166666666666667</v>
      </c>
      <c r="L94" s="41">
        <v>13.56</v>
      </c>
      <c r="M94" s="41">
        <v>21.293333333333333</v>
      </c>
      <c r="N94" s="25">
        <f t="shared" si="3"/>
        <v>82</v>
      </c>
      <c r="O94" s="42">
        <v>0.24</v>
      </c>
      <c r="P94" s="41">
        <v>149.09</v>
      </c>
      <c r="Q94" s="40">
        <v>0.8</v>
      </c>
      <c r="R94" s="41">
        <v>5.36</v>
      </c>
      <c r="S94" s="41">
        <v>534.88666666666666</v>
      </c>
      <c r="T94" s="42">
        <v>0.15</v>
      </c>
      <c r="U94" s="40">
        <v>0.82</v>
      </c>
      <c r="V94" s="57" t="s">
        <v>0</v>
      </c>
      <c r="W94" s="57"/>
      <c r="X94" s="57"/>
      <c r="Y94" s="42">
        <v>0.18333333333333335</v>
      </c>
      <c r="Z94" s="42" t="s">
        <v>36</v>
      </c>
      <c r="AA94" s="42">
        <v>0.44333333333333336</v>
      </c>
      <c r="AB94" s="42" t="s">
        <v>36</v>
      </c>
      <c r="AC94" s="40" t="s">
        <v>174</v>
      </c>
      <c r="AD94" s="12"/>
    </row>
    <row r="95" spans="1:30" s="2" customFormat="1" ht="11.25" customHeight="1">
      <c r="A95" s="100">
        <f t="shared" si="5"/>
        <v>83</v>
      </c>
      <c r="B95" s="2" t="s">
        <v>39</v>
      </c>
      <c r="C95" s="104">
        <v>90.951999999999998</v>
      </c>
      <c r="D95" s="100">
        <v>31.507919353246699</v>
      </c>
      <c r="E95" s="100">
        <v>131.82913457398419</v>
      </c>
      <c r="F95" s="101">
        <v>1.4125000000000001</v>
      </c>
      <c r="G95" s="104">
        <v>0.13966666666666669</v>
      </c>
      <c r="H95" s="100" t="s">
        <v>0</v>
      </c>
      <c r="I95" s="101">
        <v>6.8781666666666688</v>
      </c>
      <c r="J95" s="104">
        <v>2.5066666666666668</v>
      </c>
      <c r="K95" s="104">
        <v>0.6176666666666667</v>
      </c>
      <c r="L95" s="105">
        <v>33.616333333333337</v>
      </c>
      <c r="M95" s="105">
        <v>10.694666666666668</v>
      </c>
      <c r="N95" s="25">
        <f t="shared" si="3"/>
        <v>83</v>
      </c>
      <c r="O95" s="106">
        <v>0.10233333333333335</v>
      </c>
      <c r="P95" s="105">
        <v>36.486333333333334</v>
      </c>
      <c r="Q95" s="104">
        <v>0.64066666666666672</v>
      </c>
      <c r="R95" s="105">
        <v>1.7623333333333333</v>
      </c>
      <c r="S95" s="105">
        <v>224.46633333333332</v>
      </c>
      <c r="T95" s="106">
        <v>0.28799999999999998</v>
      </c>
      <c r="U95" s="104">
        <v>0.24066666666666667</v>
      </c>
      <c r="V95" s="100" t="s">
        <v>0</v>
      </c>
      <c r="W95" s="100">
        <v>16.166666666666664</v>
      </c>
      <c r="X95" s="100">
        <v>8.0833333333333321</v>
      </c>
      <c r="Y95" s="106">
        <v>6.3333333333333339E-2</v>
      </c>
      <c r="Z95" s="106" t="s">
        <v>36</v>
      </c>
      <c r="AA95" s="106">
        <v>8.3333333333333329E-2</v>
      </c>
      <c r="AB95" s="106">
        <v>0.34</v>
      </c>
      <c r="AC95" s="104">
        <v>14.146666666666667</v>
      </c>
    </row>
    <row r="96" spans="1:30" ht="11.25" customHeight="1">
      <c r="A96" s="100">
        <f t="shared" si="5"/>
        <v>84</v>
      </c>
      <c r="B96" s="12" t="s">
        <v>186</v>
      </c>
      <c r="C96" s="40">
        <v>93.67</v>
      </c>
      <c r="D96" s="41">
        <v>18.034428985507237</v>
      </c>
      <c r="E96" s="41">
        <v>75.45605087536228</v>
      </c>
      <c r="F96" s="40">
        <v>1.7681159420289856</v>
      </c>
      <c r="G96" s="58">
        <v>0.21666666666666667</v>
      </c>
      <c r="H96" s="57" t="s">
        <v>0</v>
      </c>
      <c r="I96" s="29">
        <v>3.3352173913043464</v>
      </c>
      <c r="J96" s="40">
        <v>2.5866666666666669</v>
      </c>
      <c r="K96" s="40">
        <v>1.01</v>
      </c>
      <c r="L96" s="41">
        <v>19.495333333333331</v>
      </c>
      <c r="M96" s="41">
        <v>21.11</v>
      </c>
      <c r="N96" s="25">
        <f t="shared" si="3"/>
        <v>84</v>
      </c>
      <c r="O96" s="42">
        <v>0.16666666666666666</v>
      </c>
      <c r="P96" s="41">
        <v>39.659999999999997</v>
      </c>
      <c r="Q96" s="40">
        <v>0.74333333333333329</v>
      </c>
      <c r="R96" s="41">
        <v>2.3506666666666667</v>
      </c>
      <c r="S96" s="41">
        <v>369.12</v>
      </c>
      <c r="T96" s="42">
        <v>0.1</v>
      </c>
      <c r="U96" s="40">
        <v>0.28666666666666668</v>
      </c>
      <c r="V96" s="57" t="s">
        <v>0</v>
      </c>
      <c r="W96" s="136">
        <v>566</v>
      </c>
      <c r="X96" s="138">
        <v>283</v>
      </c>
      <c r="Y96" s="42">
        <v>9.6666666666666679E-2</v>
      </c>
      <c r="Z96" s="42">
        <v>0.17666666666666667</v>
      </c>
      <c r="AA96" s="42" t="s">
        <v>36</v>
      </c>
      <c r="AB96" s="42">
        <v>0.62666666666666659</v>
      </c>
      <c r="AC96" s="40">
        <v>1.6866666666666668</v>
      </c>
      <c r="AD96" s="12"/>
    </row>
    <row r="97" spans="1:30" ht="11.25" customHeight="1">
      <c r="A97" s="100">
        <f t="shared" si="5"/>
        <v>85</v>
      </c>
      <c r="B97" s="12" t="s">
        <v>187</v>
      </c>
      <c r="C97" s="27">
        <v>86.544666666666672</v>
      </c>
      <c r="D97" s="28">
        <v>65.08191082886853</v>
      </c>
      <c r="E97" s="28">
        <v>272.30271490798594</v>
      </c>
      <c r="F97" s="27">
        <v>1.7041666666666666</v>
      </c>
      <c r="G97" s="27">
        <v>4.8470000000000004</v>
      </c>
      <c r="H97" s="57" t="s">
        <v>0</v>
      </c>
      <c r="I97" s="29">
        <v>5.701499999999994</v>
      </c>
      <c r="J97" s="27">
        <v>3.4276666666666666</v>
      </c>
      <c r="K97" s="27">
        <v>1.2026666666666666</v>
      </c>
      <c r="L97" s="28">
        <v>63.403666666666673</v>
      </c>
      <c r="M97" s="28">
        <v>17.284000000000002</v>
      </c>
      <c r="N97" s="25">
        <f t="shared" si="3"/>
        <v>85</v>
      </c>
      <c r="O97" s="30">
        <v>0.27866666666666667</v>
      </c>
      <c r="P97" s="25">
        <v>30.871666666666666</v>
      </c>
      <c r="Q97" s="27">
        <v>1.5506666666666666</v>
      </c>
      <c r="R97" s="28">
        <v>14.515000000000001</v>
      </c>
      <c r="S97" s="28">
        <v>315.35566666666665</v>
      </c>
      <c r="T97" s="30">
        <v>5.7999999999999996E-2</v>
      </c>
      <c r="U97" s="27">
        <v>0.19099999999999998</v>
      </c>
      <c r="V97" s="57" t="s">
        <v>0</v>
      </c>
      <c r="W97" s="57"/>
      <c r="X97" s="57"/>
      <c r="Y97" s="30">
        <v>0.03</v>
      </c>
      <c r="Z97" s="30">
        <v>0.06</v>
      </c>
      <c r="AA97" s="30">
        <v>4.6666666666666669E-2</v>
      </c>
      <c r="AB97" s="30">
        <v>4.0333333333333332</v>
      </c>
      <c r="AC97" s="27">
        <v>1.47</v>
      </c>
      <c r="AD97" s="12"/>
    </row>
    <row r="98" spans="1:30" ht="11.25" customHeight="1">
      <c r="A98" s="100">
        <f t="shared" si="5"/>
        <v>86</v>
      </c>
      <c r="B98" s="12" t="s">
        <v>188</v>
      </c>
      <c r="C98" s="27">
        <v>79.260666666666665</v>
      </c>
      <c r="D98" s="28">
        <v>80.119762500000036</v>
      </c>
      <c r="E98" s="28">
        <v>335.22108630000014</v>
      </c>
      <c r="F98" s="27">
        <v>0.8520833333333333</v>
      </c>
      <c r="G98" s="39">
        <v>0.16633333333333333</v>
      </c>
      <c r="H98" s="57" t="s">
        <v>0</v>
      </c>
      <c r="I98" s="29">
        <v>18.947583333333334</v>
      </c>
      <c r="J98" s="27">
        <v>1.7579999999999998</v>
      </c>
      <c r="K98" s="27">
        <v>0.77333333333333343</v>
      </c>
      <c r="L98" s="28">
        <v>11.85</v>
      </c>
      <c r="M98" s="28">
        <v>7.5759999999999996</v>
      </c>
      <c r="N98" s="25">
        <f t="shared" si="3"/>
        <v>86</v>
      </c>
      <c r="O98" s="30">
        <v>0.218</v>
      </c>
      <c r="P98" s="28">
        <v>29.475000000000001</v>
      </c>
      <c r="Q98" s="27">
        <v>0.42366666666666664</v>
      </c>
      <c r="R98" s="28">
        <v>2.0980000000000003</v>
      </c>
      <c r="S98" s="28">
        <v>258.32666666666665</v>
      </c>
      <c r="T98" s="30">
        <v>0.14699999999999999</v>
      </c>
      <c r="U98" s="27">
        <v>0.37866666666666671</v>
      </c>
      <c r="V98" s="57" t="s">
        <v>0</v>
      </c>
      <c r="W98" s="57"/>
      <c r="X98" s="57"/>
      <c r="Y98" s="30">
        <v>0.06</v>
      </c>
      <c r="Z98" s="31" t="s">
        <v>36</v>
      </c>
      <c r="AA98" s="31" t="s">
        <v>36</v>
      </c>
      <c r="AB98" s="30">
        <v>1.98</v>
      </c>
      <c r="AC98" s="27">
        <v>17.100000000000001</v>
      </c>
      <c r="AD98" s="12"/>
    </row>
    <row r="99" spans="1:30" ht="11.25" customHeight="1">
      <c r="A99" s="100">
        <f t="shared" si="5"/>
        <v>87</v>
      </c>
      <c r="B99" s="12" t="s">
        <v>189</v>
      </c>
      <c r="C99" s="40">
        <v>73.69</v>
      </c>
      <c r="D99" s="41">
        <v>100.98492318840582</v>
      </c>
      <c r="E99" s="41">
        <v>422.52091862028993</v>
      </c>
      <c r="F99" s="40">
        <v>1.0471014492753621</v>
      </c>
      <c r="G99" s="58">
        <v>0.17</v>
      </c>
      <c r="H99" s="57" t="s">
        <v>0</v>
      </c>
      <c r="I99" s="29">
        <v>23.982898550724638</v>
      </c>
      <c r="J99" s="40">
        <v>2.063333333333333</v>
      </c>
      <c r="K99" s="40">
        <v>1.1100000000000001</v>
      </c>
      <c r="L99" s="41">
        <v>17.126666666666669</v>
      </c>
      <c r="M99" s="41">
        <v>11.993333333333334</v>
      </c>
      <c r="N99" s="25">
        <f t="shared" si="3"/>
        <v>87</v>
      </c>
      <c r="O99" s="42">
        <v>6.6666666666666666E-2</v>
      </c>
      <c r="P99" s="41">
        <v>45.2</v>
      </c>
      <c r="Q99" s="40">
        <v>0.30333333333333329</v>
      </c>
      <c r="R99" s="41" t="s">
        <v>36</v>
      </c>
      <c r="S99" s="41">
        <v>505.18333333333334</v>
      </c>
      <c r="T99" s="42">
        <v>4.6666666666666669E-2</v>
      </c>
      <c r="U99" s="40">
        <v>0.20333333333333337</v>
      </c>
      <c r="V99" s="57" t="s">
        <v>0</v>
      </c>
      <c r="W99" s="57">
        <v>24.5</v>
      </c>
      <c r="X99" s="25">
        <v>12.25</v>
      </c>
      <c r="Y99" s="42">
        <v>4.6666666666666669E-2</v>
      </c>
      <c r="Z99" s="42" t="s">
        <v>36</v>
      </c>
      <c r="AA99" s="42">
        <v>0.12333333333333334</v>
      </c>
      <c r="AB99" s="42" t="s">
        <v>36</v>
      </c>
      <c r="AC99" s="40">
        <v>7.55</v>
      </c>
      <c r="AD99" s="12"/>
    </row>
    <row r="100" spans="1:30" ht="11.25" customHeight="1">
      <c r="A100" s="100">
        <f t="shared" si="5"/>
        <v>88</v>
      </c>
      <c r="B100" s="12" t="s">
        <v>190</v>
      </c>
      <c r="C100" s="27">
        <v>80.424999999999997</v>
      </c>
      <c r="D100" s="28">
        <v>76.759610503435169</v>
      </c>
      <c r="E100" s="28">
        <v>321.16221034637277</v>
      </c>
      <c r="F100" s="27">
        <v>0.64166666666666672</v>
      </c>
      <c r="G100" s="39">
        <v>8.7666666666666671E-2</v>
      </c>
      <c r="H100" s="57" t="s">
        <v>0</v>
      </c>
      <c r="I100" s="29">
        <v>18.422333333333338</v>
      </c>
      <c r="J100" s="27">
        <v>2.2120000000000002</v>
      </c>
      <c r="K100" s="27">
        <v>0.42333333333333334</v>
      </c>
      <c r="L100" s="28">
        <v>17.153000000000002</v>
      </c>
      <c r="M100" s="28">
        <v>11.159666666666666</v>
      </c>
      <c r="N100" s="25">
        <f t="shared" si="3"/>
        <v>88</v>
      </c>
      <c r="O100" s="30">
        <v>0.13933333333333334</v>
      </c>
      <c r="P100" s="28">
        <v>15.394</v>
      </c>
      <c r="Q100" s="27">
        <v>0.18699999999999997</v>
      </c>
      <c r="R100" s="28">
        <v>2.6989999999999998</v>
      </c>
      <c r="S100" s="28">
        <v>148.44</v>
      </c>
      <c r="T100" s="30">
        <v>0.06</v>
      </c>
      <c r="U100" s="27">
        <v>0.12333333333333334</v>
      </c>
      <c r="V100" s="57" t="s">
        <v>0</v>
      </c>
      <c r="W100" s="57"/>
      <c r="X100" s="57"/>
      <c r="Y100" s="30">
        <v>8.3333333333333329E-2</v>
      </c>
      <c r="Z100" s="31" t="s">
        <v>36</v>
      </c>
      <c r="AA100" s="30">
        <v>0.05</v>
      </c>
      <c r="AB100" s="30">
        <v>2.5733333333333328</v>
      </c>
      <c r="AC100" s="27">
        <v>23.786666666666665</v>
      </c>
      <c r="AD100" s="12"/>
    </row>
    <row r="101" spans="1:30" ht="11.25" customHeight="1">
      <c r="A101" s="100">
        <f t="shared" si="5"/>
        <v>89</v>
      </c>
      <c r="B101" s="12" t="s">
        <v>191</v>
      </c>
      <c r="C101" s="40">
        <v>69.513333333333335</v>
      </c>
      <c r="D101" s="41">
        <v>118.24137536231882</v>
      </c>
      <c r="E101" s="41">
        <v>494.72191451594199</v>
      </c>
      <c r="F101" s="40">
        <v>1.257246376811594</v>
      </c>
      <c r="G101" s="58">
        <v>0.13333333333333333</v>
      </c>
      <c r="H101" s="57" t="s">
        <v>0</v>
      </c>
      <c r="I101" s="29">
        <v>28.196086956521739</v>
      </c>
      <c r="J101" s="40">
        <v>2.5733333333333328</v>
      </c>
      <c r="K101" s="40">
        <v>0.9</v>
      </c>
      <c r="L101" s="41">
        <v>21.11</v>
      </c>
      <c r="M101" s="41">
        <v>16.893333333333334</v>
      </c>
      <c r="N101" s="25">
        <f t="shared" si="3"/>
        <v>89</v>
      </c>
      <c r="O101" s="42">
        <v>0.17666666666666667</v>
      </c>
      <c r="P101" s="41">
        <v>36.46</v>
      </c>
      <c r="Q101" s="40">
        <v>0.38666666666666671</v>
      </c>
      <c r="R101" s="41">
        <v>8.7733333333333334</v>
      </c>
      <c r="S101" s="41">
        <v>340.20333333333332</v>
      </c>
      <c r="T101" s="42">
        <v>0.11</v>
      </c>
      <c r="U101" s="40">
        <v>0.2</v>
      </c>
      <c r="V101" s="57" t="s">
        <v>0</v>
      </c>
      <c r="W101" s="57"/>
      <c r="X101" s="57"/>
      <c r="Y101" s="42">
        <v>5.6666666666666664E-2</v>
      </c>
      <c r="Z101" s="42" t="s">
        <v>36</v>
      </c>
      <c r="AA101" s="42">
        <v>0.1</v>
      </c>
      <c r="AB101" s="42" t="s">
        <v>36</v>
      </c>
      <c r="AC101" s="40">
        <v>16.48</v>
      </c>
      <c r="AD101" s="12"/>
    </row>
    <row r="102" spans="1:30" ht="11.25" customHeight="1">
      <c r="A102" s="100">
        <f t="shared" si="5"/>
        <v>90</v>
      </c>
      <c r="B102" s="12" t="s">
        <v>192</v>
      </c>
      <c r="C102" s="27">
        <v>2.6973333333333334</v>
      </c>
      <c r="D102" s="28">
        <v>542.73467338418959</v>
      </c>
      <c r="E102" s="28">
        <v>2270.8018734394495</v>
      </c>
      <c r="F102" s="27">
        <v>5.5833333333333321</v>
      </c>
      <c r="G102" s="27">
        <v>36.615000000000002</v>
      </c>
      <c r="H102" s="25" t="s">
        <v>0</v>
      </c>
      <c r="I102" s="29">
        <v>51.222333333333331</v>
      </c>
      <c r="J102" s="27">
        <v>2.4556666666666667</v>
      </c>
      <c r="K102" s="27">
        <v>3.8820000000000001</v>
      </c>
      <c r="L102" s="49">
        <v>11.597666666666667</v>
      </c>
      <c r="M102" s="49">
        <v>24.239333333333335</v>
      </c>
      <c r="N102" s="25">
        <f t="shared" si="3"/>
        <v>90</v>
      </c>
      <c r="O102" s="48">
        <v>0.23133333333333336</v>
      </c>
      <c r="P102" s="49">
        <v>96.498333333333335</v>
      </c>
      <c r="Q102" s="52">
        <v>0.69566666666666654</v>
      </c>
      <c r="R102" s="49">
        <v>607.39933333333329</v>
      </c>
      <c r="S102" s="49">
        <v>1014.325</v>
      </c>
      <c r="T102" s="48">
        <v>0.121</v>
      </c>
      <c r="U102" s="52">
        <v>0.58766666666666667</v>
      </c>
      <c r="V102" s="25" t="s">
        <v>0</v>
      </c>
      <c r="W102" s="25"/>
      <c r="X102" s="25"/>
      <c r="Y102" s="30">
        <v>0.19666666666666668</v>
      </c>
      <c r="Z102" s="31" t="s">
        <v>36</v>
      </c>
      <c r="AA102" s="30">
        <v>0.13</v>
      </c>
      <c r="AB102" s="30">
        <v>2.6133333333333337</v>
      </c>
      <c r="AC102" s="47" t="s">
        <v>36</v>
      </c>
      <c r="AD102" s="12"/>
    </row>
    <row r="103" spans="1:30" ht="11.25" customHeight="1">
      <c r="A103" s="100">
        <f t="shared" si="5"/>
        <v>91</v>
      </c>
      <c r="B103" s="12" t="s">
        <v>193</v>
      </c>
      <c r="C103" s="27">
        <v>86.359666666666669</v>
      </c>
      <c r="D103" s="28">
        <v>51.588476636270656</v>
      </c>
      <c r="E103" s="28">
        <v>215.84618624615644</v>
      </c>
      <c r="F103" s="27">
        <v>1.1645833333333333</v>
      </c>
      <c r="G103" s="110" t="s">
        <v>36</v>
      </c>
      <c r="H103" s="57" t="s">
        <v>0</v>
      </c>
      <c r="I103" s="29">
        <v>11.94375</v>
      </c>
      <c r="J103" s="27">
        <v>1.3433333333333335</v>
      </c>
      <c r="K103" s="27">
        <v>0.50600000000000001</v>
      </c>
      <c r="L103" s="49">
        <v>3.52</v>
      </c>
      <c r="M103" s="49">
        <v>5.4249999999999998</v>
      </c>
      <c r="N103" s="25">
        <f t="shared" si="3"/>
        <v>91</v>
      </c>
      <c r="O103" s="48">
        <v>6.6333333333333341E-2</v>
      </c>
      <c r="P103" s="49">
        <v>24.342333333333332</v>
      </c>
      <c r="Q103" s="52">
        <v>0.19400000000000003</v>
      </c>
      <c r="R103" s="49">
        <v>2.2936666666666667</v>
      </c>
      <c r="S103" s="49">
        <v>161.33166666666668</v>
      </c>
      <c r="T103" s="48">
        <v>5.7666666666666665E-2</v>
      </c>
      <c r="U103" s="52">
        <v>0.18766666666666665</v>
      </c>
      <c r="V103" s="57" t="s">
        <v>0</v>
      </c>
      <c r="W103" s="57"/>
      <c r="X103" s="57"/>
      <c r="Y103" s="48">
        <v>0.05</v>
      </c>
      <c r="Z103" s="48" t="s">
        <v>36</v>
      </c>
      <c r="AA103" s="48">
        <v>8.3333333333333329E-2</v>
      </c>
      <c r="AB103" s="48" t="s">
        <v>36</v>
      </c>
      <c r="AC103" s="52">
        <v>3.76</v>
      </c>
      <c r="AD103" s="12"/>
    </row>
    <row r="104" spans="1:30" ht="11.25" customHeight="1">
      <c r="A104" s="100">
        <f t="shared" si="5"/>
        <v>92</v>
      </c>
      <c r="B104" s="12" t="s">
        <v>194</v>
      </c>
      <c r="C104" s="40">
        <v>82.87</v>
      </c>
      <c r="D104" s="41">
        <v>64.370226086956507</v>
      </c>
      <c r="E104" s="41">
        <v>269.32502594782602</v>
      </c>
      <c r="F104" s="40">
        <v>1.7717391304347823</v>
      </c>
      <c r="G104" s="58" t="s">
        <v>36</v>
      </c>
      <c r="H104" s="57" t="s">
        <v>0</v>
      </c>
      <c r="I104" s="29">
        <v>14.688260869565212</v>
      </c>
      <c r="J104" s="40">
        <v>1.1633333333333333</v>
      </c>
      <c r="K104" s="40">
        <v>0.64</v>
      </c>
      <c r="L104" s="41">
        <v>3.55</v>
      </c>
      <c r="M104" s="41">
        <v>14.58</v>
      </c>
      <c r="N104" s="25">
        <f t="shared" si="3"/>
        <v>92</v>
      </c>
      <c r="O104" s="42">
        <v>0.1</v>
      </c>
      <c r="P104" s="41">
        <v>38.536666666666662</v>
      </c>
      <c r="Q104" s="40">
        <v>0.36</v>
      </c>
      <c r="R104" s="41" t="s">
        <v>36</v>
      </c>
      <c r="S104" s="41">
        <v>302.05333333333334</v>
      </c>
      <c r="T104" s="42">
        <v>9.3333333333333338E-2</v>
      </c>
      <c r="U104" s="40">
        <v>0.24</v>
      </c>
      <c r="V104" s="57" t="s">
        <v>0</v>
      </c>
      <c r="W104" s="57"/>
      <c r="X104" s="57"/>
      <c r="Y104" s="42">
        <v>0.1</v>
      </c>
      <c r="Z104" s="42" t="s">
        <v>36</v>
      </c>
      <c r="AA104" s="42">
        <v>0.15</v>
      </c>
      <c r="AB104" s="42" t="s">
        <v>36</v>
      </c>
      <c r="AC104" s="40">
        <v>31.083333333333332</v>
      </c>
      <c r="AD104" s="12"/>
    </row>
    <row r="105" spans="1:30" ht="11.25" customHeight="1">
      <c r="A105" s="100">
        <f t="shared" si="5"/>
        <v>93</v>
      </c>
      <c r="B105" s="12" t="s">
        <v>195</v>
      </c>
      <c r="C105" s="29">
        <v>44.121000000000002</v>
      </c>
      <c r="D105" s="28">
        <v>267.15742250204084</v>
      </c>
      <c r="E105" s="28">
        <v>1117.786655748539</v>
      </c>
      <c r="F105" s="27">
        <v>4.9666666666666668</v>
      </c>
      <c r="G105" s="27">
        <v>13.108666666666666</v>
      </c>
      <c r="H105" s="57" t="s">
        <v>0</v>
      </c>
      <c r="I105" s="29">
        <v>35.640333333333331</v>
      </c>
      <c r="J105" s="27">
        <v>8.059333333333333</v>
      </c>
      <c r="K105" s="27">
        <v>2.1633333333333336</v>
      </c>
      <c r="L105" s="28">
        <v>6.2763333333333335</v>
      </c>
      <c r="M105" s="28">
        <v>14.114333333333335</v>
      </c>
      <c r="N105" s="25">
        <f t="shared" si="3"/>
        <v>93</v>
      </c>
      <c r="O105" s="30">
        <v>0.14766666666666664</v>
      </c>
      <c r="P105" s="28">
        <v>69.667666666666662</v>
      </c>
      <c r="Q105" s="27">
        <v>0.4443333333333333</v>
      </c>
      <c r="R105" s="28">
        <v>1.913</v>
      </c>
      <c r="S105" s="28">
        <v>488.94166666666666</v>
      </c>
      <c r="T105" s="30">
        <v>0.10333333333333333</v>
      </c>
      <c r="U105" s="27">
        <v>0.37600000000000006</v>
      </c>
      <c r="V105" s="25" t="s">
        <v>0</v>
      </c>
      <c r="W105" s="25"/>
      <c r="X105" s="25"/>
      <c r="Y105" s="30">
        <v>0.17333333333333334</v>
      </c>
      <c r="Z105" s="38" t="s">
        <v>36</v>
      </c>
      <c r="AA105" s="30">
        <v>0.10333333333333335</v>
      </c>
      <c r="AB105" s="30">
        <v>2.5066666666666664</v>
      </c>
      <c r="AC105" s="27">
        <v>16.343333333333334</v>
      </c>
      <c r="AD105" s="12"/>
    </row>
    <row r="106" spans="1:30" ht="11.25" customHeight="1">
      <c r="A106" s="91"/>
      <c r="B106" s="5"/>
      <c r="C106" s="7"/>
      <c r="D106" s="149"/>
      <c r="E106" s="149"/>
      <c r="F106" s="7"/>
      <c r="G106" s="7"/>
      <c r="H106" s="8"/>
      <c r="I106" s="7" t="s">
        <v>93</v>
      </c>
      <c r="J106" s="7" t="s">
        <v>21</v>
      </c>
      <c r="K106" s="7"/>
      <c r="L106" s="8"/>
      <c r="M106" s="8"/>
      <c r="N106" s="6"/>
      <c r="O106" s="9"/>
      <c r="P106" s="8"/>
      <c r="Q106" s="7"/>
      <c r="R106" s="8"/>
      <c r="S106" s="8"/>
      <c r="T106" s="9"/>
      <c r="U106" s="7"/>
      <c r="V106" s="8"/>
      <c r="W106" s="8"/>
      <c r="X106" s="8"/>
      <c r="Y106" s="9"/>
      <c r="Z106" s="9"/>
      <c r="AA106" s="9"/>
      <c r="AB106" s="9"/>
      <c r="AC106" s="7" t="s">
        <v>94</v>
      </c>
      <c r="AD106" s="5"/>
    </row>
    <row r="107" spans="1:30" ht="11.25" customHeight="1" thickBot="1">
      <c r="A107" s="92" t="s">
        <v>95</v>
      </c>
      <c r="B107" s="12"/>
      <c r="C107" s="10" t="s">
        <v>19</v>
      </c>
      <c r="D107" s="148" t="s">
        <v>96</v>
      </c>
      <c r="E107" s="148"/>
      <c r="F107" s="10" t="s">
        <v>20</v>
      </c>
      <c r="G107" s="10" t="s">
        <v>97</v>
      </c>
      <c r="H107" s="14" t="s">
        <v>35</v>
      </c>
      <c r="I107" s="10" t="s">
        <v>98</v>
      </c>
      <c r="J107" s="10" t="s">
        <v>99</v>
      </c>
      <c r="K107" s="10" t="s">
        <v>22</v>
      </c>
      <c r="L107" s="14" t="s">
        <v>23</v>
      </c>
      <c r="M107" s="14" t="s">
        <v>24</v>
      </c>
      <c r="N107" s="13" t="s">
        <v>95</v>
      </c>
      <c r="O107" s="15" t="s">
        <v>25</v>
      </c>
      <c r="P107" s="14" t="s">
        <v>26</v>
      </c>
      <c r="Q107" s="10" t="s">
        <v>27</v>
      </c>
      <c r="R107" s="14" t="s">
        <v>28</v>
      </c>
      <c r="S107" s="14" t="s">
        <v>29</v>
      </c>
      <c r="T107" s="15" t="s">
        <v>30</v>
      </c>
      <c r="U107" s="10" t="s">
        <v>31</v>
      </c>
      <c r="V107" s="14" t="s">
        <v>32</v>
      </c>
      <c r="W107" s="14" t="s">
        <v>100</v>
      </c>
      <c r="X107" s="14" t="s">
        <v>101</v>
      </c>
      <c r="Y107" s="15" t="s">
        <v>33</v>
      </c>
      <c r="Z107" s="15" t="s">
        <v>34</v>
      </c>
      <c r="AA107" s="15" t="s">
        <v>102</v>
      </c>
      <c r="AB107" s="15" t="s">
        <v>103</v>
      </c>
      <c r="AC107" s="10" t="s">
        <v>92</v>
      </c>
      <c r="AD107" s="12"/>
    </row>
    <row r="108" spans="1:30" ht="11.25" customHeight="1">
      <c r="A108" s="93" t="s">
        <v>104</v>
      </c>
      <c r="B108" s="17" t="s">
        <v>105</v>
      </c>
      <c r="C108" s="18" t="s">
        <v>106</v>
      </c>
      <c r="D108" s="19" t="s">
        <v>107</v>
      </c>
      <c r="E108" s="19" t="s">
        <v>108</v>
      </c>
      <c r="F108" s="18" t="s">
        <v>109</v>
      </c>
      <c r="G108" s="18" t="s">
        <v>109</v>
      </c>
      <c r="H108" s="19" t="s">
        <v>110</v>
      </c>
      <c r="I108" s="18" t="s">
        <v>109</v>
      </c>
      <c r="J108" s="18" t="s">
        <v>109</v>
      </c>
      <c r="K108" s="18" t="s">
        <v>109</v>
      </c>
      <c r="L108" s="19" t="s">
        <v>110</v>
      </c>
      <c r="M108" s="19" t="s">
        <v>110</v>
      </c>
      <c r="N108" s="16" t="s">
        <v>104</v>
      </c>
      <c r="O108" s="20" t="s">
        <v>110</v>
      </c>
      <c r="P108" s="19" t="s">
        <v>110</v>
      </c>
      <c r="Q108" s="18" t="s">
        <v>110</v>
      </c>
      <c r="R108" s="19" t="s">
        <v>110</v>
      </c>
      <c r="S108" s="19" t="s">
        <v>110</v>
      </c>
      <c r="T108" s="20" t="s">
        <v>110</v>
      </c>
      <c r="U108" s="18" t="s">
        <v>110</v>
      </c>
      <c r="V108" s="19" t="s">
        <v>111</v>
      </c>
      <c r="W108" s="19" t="s">
        <v>111</v>
      </c>
      <c r="X108" s="19" t="s">
        <v>111</v>
      </c>
      <c r="Y108" s="20" t="s">
        <v>110</v>
      </c>
      <c r="Z108" s="20" t="s">
        <v>110</v>
      </c>
      <c r="AA108" s="20" t="s">
        <v>110</v>
      </c>
      <c r="AB108" s="20" t="s">
        <v>110</v>
      </c>
      <c r="AC108" s="18" t="s">
        <v>110</v>
      </c>
      <c r="AD108" s="17"/>
    </row>
    <row r="109" spans="1:30" ht="11.25" customHeight="1">
      <c r="A109" s="100">
        <f>A105+1</f>
        <v>94</v>
      </c>
      <c r="B109" s="12" t="s">
        <v>196</v>
      </c>
      <c r="C109" s="27">
        <v>83.090999999999994</v>
      </c>
      <c r="D109" s="28">
        <v>67.887936150630324</v>
      </c>
      <c r="E109" s="28">
        <v>284.04312485423731</v>
      </c>
      <c r="F109" s="27">
        <v>1.2916666666666667</v>
      </c>
      <c r="G109" s="27">
        <v>0.89633333333333332</v>
      </c>
      <c r="H109" s="57" t="s">
        <v>0</v>
      </c>
      <c r="I109" s="29">
        <v>14.093000000000005</v>
      </c>
      <c r="J109" s="27">
        <v>1.377</v>
      </c>
      <c r="K109" s="27">
        <v>0.628</v>
      </c>
      <c r="L109" s="28">
        <v>4.181</v>
      </c>
      <c r="M109" s="28">
        <v>6.4563333333333333</v>
      </c>
      <c r="N109" s="25">
        <f t="shared" si="3"/>
        <v>94</v>
      </c>
      <c r="O109" s="30">
        <v>8.433333333333333E-2</v>
      </c>
      <c r="P109" s="28">
        <v>31.968</v>
      </c>
      <c r="Q109" s="27">
        <v>0.25</v>
      </c>
      <c r="R109" s="28">
        <v>8.1820000000000004</v>
      </c>
      <c r="S109" s="28">
        <v>199.48166666666665</v>
      </c>
      <c r="T109" s="30">
        <v>5.0666666666666665E-2</v>
      </c>
      <c r="U109" s="27">
        <v>0.20833333333333334</v>
      </c>
      <c r="V109" s="57" t="s">
        <v>0</v>
      </c>
      <c r="W109" s="57"/>
      <c r="X109" s="57"/>
      <c r="Y109" s="30">
        <v>6.6666666666666666E-2</v>
      </c>
      <c r="Z109" s="31" t="s">
        <v>36</v>
      </c>
      <c r="AA109" s="30">
        <v>9.3333333333333338E-2</v>
      </c>
      <c r="AB109" s="30">
        <v>1.3833333333333335</v>
      </c>
      <c r="AC109" s="47" t="s">
        <v>36</v>
      </c>
      <c r="AD109" s="12"/>
    </row>
    <row r="110" spans="1:30" ht="11.25" customHeight="1">
      <c r="A110" s="100">
        <f t="shared" si="5"/>
        <v>95</v>
      </c>
      <c r="B110" s="12" t="s">
        <v>197</v>
      </c>
      <c r="C110" s="27">
        <v>94.431666666666672</v>
      </c>
      <c r="D110" s="28">
        <v>18.845285556813074</v>
      </c>
      <c r="E110" s="28">
        <v>78.848674769705909</v>
      </c>
      <c r="F110" s="27">
        <v>0.67708333333333337</v>
      </c>
      <c r="G110" s="39">
        <v>0.14833333333333332</v>
      </c>
      <c r="H110" s="57" t="s">
        <v>0</v>
      </c>
      <c r="I110" s="29">
        <v>4.4682499999999949</v>
      </c>
      <c r="J110" s="27">
        <v>2.5243333333333333</v>
      </c>
      <c r="K110" s="27">
        <v>0.27466666666666667</v>
      </c>
      <c r="L110" s="28">
        <v>10.771333333333333</v>
      </c>
      <c r="M110" s="28">
        <v>8.815666666666667</v>
      </c>
      <c r="N110" s="25">
        <f t="shared" si="3"/>
        <v>95</v>
      </c>
      <c r="O110" s="30">
        <v>0.111</v>
      </c>
      <c r="P110" s="28">
        <v>15.026666666666666</v>
      </c>
      <c r="Q110" s="27">
        <v>0.22033333333333335</v>
      </c>
      <c r="R110" s="28">
        <v>1.325</v>
      </c>
      <c r="S110" s="28">
        <v>105.48</v>
      </c>
      <c r="T110" s="30">
        <v>4.3666666666666666E-2</v>
      </c>
      <c r="U110" s="27">
        <v>0.13233333333333333</v>
      </c>
      <c r="V110" s="57" t="s">
        <v>0</v>
      </c>
      <c r="W110" s="57"/>
      <c r="X110" s="57"/>
      <c r="Y110" s="30">
        <v>0.04</v>
      </c>
      <c r="Z110" s="31" t="s">
        <v>36</v>
      </c>
      <c r="AA110" s="31" t="s">
        <v>36</v>
      </c>
      <c r="AB110" s="31" t="s">
        <v>36</v>
      </c>
      <c r="AC110" s="47" t="s">
        <v>36</v>
      </c>
      <c r="AD110" s="12"/>
    </row>
    <row r="111" spans="1:30" ht="11.25" customHeight="1">
      <c r="A111" s="100">
        <f t="shared" si="5"/>
        <v>96</v>
      </c>
      <c r="B111" s="12" t="s">
        <v>198</v>
      </c>
      <c r="C111" s="40">
        <v>93.803333333333342</v>
      </c>
      <c r="D111" s="41">
        <v>19.62775362318839</v>
      </c>
      <c r="E111" s="41">
        <v>82.122521159420231</v>
      </c>
      <c r="F111" s="40">
        <v>1.2210144927536231</v>
      </c>
      <c r="G111" s="58">
        <v>0.1</v>
      </c>
      <c r="H111" s="57" t="s">
        <v>0</v>
      </c>
      <c r="I111" s="29">
        <v>4.4289855072463693</v>
      </c>
      <c r="J111" s="40">
        <v>2.8733333333333331</v>
      </c>
      <c r="K111" s="40">
        <v>0.44666666666666671</v>
      </c>
      <c r="L111" s="41">
        <v>9.2200000000000006</v>
      </c>
      <c r="M111" s="41">
        <v>12.913333333333332</v>
      </c>
      <c r="N111" s="25">
        <f t="shared" si="3"/>
        <v>96</v>
      </c>
      <c r="O111" s="42">
        <v>0.1</v>
      </c>
      <c r="P111" s="41">
        <v>20.463333333333335</v>
      </c>
      <c r="Q111" s="40">
        <v>0.24666666666666667</v>
      </c>
      <c r="R111" s="41" t="s">
        <v>36</v>
      </c>
      <c r="S111" s="41">
        <v>204.54666666666665</v>
      </c>
      <c r="T111" s="42">
        <v>6.3333333333333339E-2</v>
      </c>
      <c r="U111" s="40">
        <v>0.12</v>
      </c>
      <c r="V111" s="57" t="s">
        <v>0</v>
      </c>
      <c r="W111" s="41">
        <v>24</v>
      </c>
      <c r="X111" s="57">
        <v>12</v>
      </c>
      <c r="Y111" s="42">
        <v>4.3333333333333335E-2</v>
      </c>
      <c r="Z111" s="42">
        <v>4.6666666666666669E-2</v>
      </c>
      <c r="AA111" s="42" t="s">
        <v>36</v>
      </c>
      <c r="AB111" s="42" t="s">
        <v>36</v>
      </c>
      <c r="AC111" s="40">
        <v>3.01</v>
      </c>
      <c r="AD111" s="12"/>
    </row>
    <row r="112" spans="1:30" ht="11.25" customHeight="1">
      <c r="A112" s="100">
        <f t="shared" si="5"/>
        <v>97</v>
      </c>
      <c r="B112" s="12" t="s">
        <v>199</v>
      </c>
      <c r="C112" s="27">
        <v>90.573333333333338</v>
      </c>
      <c r="D112" s="28">
        <v>32.154324331402762</v>
      </c>
      <c r="E112" s="28">
        <v>134.53369300258916</v>
      </c>
      <c r="F112" s="27">
        <v>1.29375</v>
      </c>
      <c r="G112" s="39">
        <v>9.2666666666666675E-2</v>
      </c>
      <c r="H112" s="57" t="s">
        <v>0</v>
      </c>
      <c r="I112" s="29">
        <v>7.2349166666666633</v>
      </c>
      <c r="J112" s="27">
        <v>1.8786666666666665</v>
      </c>
      <c r="K112" s="27">
        <v>0.80533333333333346</v>
      </c>
      <c r="L112" s="28">
        <v>15.255333333333333</v>
      </c>
      <c r="M112" s="28">
        <v>16.541666666666668</v>
      </c>
      <c r="N112" s="25">
        <f t="shared" si="3"/>
        <v>97</v>
      </c>
      <c r="O112" s="30">
        <v>0.18866666666666668</v>
      </c>
      <c r="P112" s="28">
        <v>30.130666666666666</v>
      </c>
      <c r="Q112" s="27">
        <v>0.23866666666666667</v>
      </c>
      <c r="R112" s="28">
        <v>22.761666666666667</v>
      </c>
      <c r="S112" s="28">
        <v>245.48333333333335</v>
      </c>
      <c r="T112" s="30">
        <v>3.9E-2</v>
      </c>
      <c r="U112" s="27">
        <v>0.35366666666666663</v>
      </c>
      <c r="V112" s="57" t="s">
        <v>0</v>
      </c>
      <c r="W112" s="57"/>
      <c r="X112" s="57"/>
      <c r="Y112" s="30">
        <v>0.09</v>
      </c>
      <c r="Z112" s="31" t="s">
        <v>36</v>
      </c>
      <c r="AA112" s="31" t="s">
        <v>36</v>
      </c>
      <c r="AB112" s="31" t="s">
        <v>36</v>
      </c>
      <c r="AC112" s="27">
        <v>1.24</v>
      </c>
      <c r="AD112" s="12"/>
    </row>
    <row r="113" spans="1:30" ht="11.25" customHeight="1">
      <c r="A113" s="100">
        <f t="shared" si="5"/>
        <v>98</v>
      </c>
      <c r="B113" s="12" t="s">
        <v>200</v>
      </c>
      <c r="C113" s="40">
        <v>85.983333333333334</v>
      </c>
      <c r="D113" s="41">
        <v>48.828508695652147</v>
      </c>
      <c r="E113" s="41">
        <v>204.2984803826086</v>
      </c>
      <c r="F113" s="40">
        <v>1.9456521739130435</v>
      </c>
      <c r="G113" s="58">
        <v>0.09</v>
      </c>
      <c r="H113" s="57" t="s">
        <v>0</v>
      </c>
      <c r="I113" s="29">
        <v>11.111014492753624</v>
      </c>
      <c r="J113" s="40">
        <v>3.3733333333333335</v>
      </c>
      <c r="K113" s="40">
        <v>0.87</v>
      </c>
      <c r="L113" s="41">
        <v>18.113333333333333</v>
      </c>
      <c r="M113" s="41">
        <v>24.433333333333337</v>
      </c>
      <c r="N113" s="25">
        <f t="shared" si="3"/>
        <v>98</v>
      </c>
      <c r="O113" s="42">
        <v>1.23</v>
      </c>
      <c r="P113" s="41">
        <v>19.386666666666667</v>
      </c>
      <c r="Q113" s="40">
        <v>0.32</v>
      </c>
      <c r="R113" s="41">
        <v>9.7200000000000006</v>
      </c>
      <c r="S113" s="41">
        <v>375.07333333333332</v>
      </c>
      <c r="T113" s="42">
        <v>7.6666666666666675E-2</v>
      </c>
      <c r="U113" s="40">
        <v>0.51666666666666672</v>
      </c>
      <c r="V113" s="57" t="s">
        <v>0</v>
      </c>
      <c r="W113" s="57"/>
      <c r="X113" s="57"/>
      <c r="Y113" s="42">
        <v>0.04</v>
      </c>
      <c r="Z113" s="42" t="s">
        <v>36</v>
      </c>
      <c r="AA113" s="42">
        <v>4.3333333333333335E-2</v>
      </c>
      <c r="AB113" s="42" t="s">
        <v>36</v>
      </c>
      <c r="AC113" s="40">
        <v>3.1166666666666671</v>
      </c>
      <c r="AD113" s="12"/>
    </row>
    <row r="114" spans="1:30" ht="11.25" customHeight="1">
      <c r="A114" s="100">
        <f t="shared" si="5"/>
        <v>99</v>
      </c>
      <c r="B114" s="12" t="s">
        <v>201</v>
      </c>
      <c r="C114" s="27">
        <v>5.4373333333333322</v>
      </c>
      <c r="D114" s="28">
        <v>437.54900000000004</v>
      </c>
      <c r="E114" s="28">
        <v>1830.7050160000001</v>
      </c>
      <c r="F114" s="27">
        <v>1.2916666666666667</v>
      </c>
      <c r="G114" s="27">
        <v>12.249000000000001</v>
      </c>
      <c r="H114" s="28">
        <v>9.3849999999999998</v>
      </c>
      <c r="I114" s="29">
        <v>80.535333333333341</v>
      </c>
      <c r="J114" s="27">
        <v>1.159</v>
      </c>
      <c r="K114" s="27">
        <v>0.48666666666666664</v>
      </c>
      <c r="L114" s="28">
        <v>30.454333333333334</v>
      </c>
      <c r="M114" s="28">
        <v>5.8449999999999998</v>
      </c>
      <c r="N114" s="25">
        <f t="shared" si="3"/>
        <v>99</v>
      </c>
      <c r="O114" s="30">
        <v>8.1333333333333327E-2</v>
      </c>
      <c r="P114" s="28">
        <v>23.318999999999999</v>
      </c>
      <c r="Q114" s="27">
        <v>1.7663333333333331</v>
      </c>
      <c r="R114" s="28">
        <v>97.801333333333332</v>
      </c>
      <c r="S114" s="28">
        <v>53.579333333333331</v>
      </c>
      <c r="T114" s="30">
        <v>3.5000000000000003E-2</v>
      </c>
      <c r="U114" s="27">
        <v>0.14499999999999999</v>
      </c>
      <c r="V114" s="46" t="s">
        <v>36</v>
      </c>
      <c r="W114" s="46"/>
      <c r="X114" s="46"/>
      <c r="Y114" s="31" t="s">
        <v>36</v>
      </c>
      <c r="Z114" s="30">
        <v>0.03</v>
      </c>
      <c r="AA114" s="30">
        <v>6.6666666666666666E-2</v>
      </c>
      <c r="AB114" s="31" t="s">
        <v>36</v>
      </c>
      <c r="AC114" s="47" t="s">
        <v>36</v>
      </c>
      <c r="AD114" s="12"/>
    </row>
    <row r="115" spans="1:30" ht="11.25" customHeight="1">
      <c r="A115" s="100">
        <f t="shared" si="5"/>
        <v>100</v>
      </c>
      <c r="B115" s="12" t="s">
        <v>202</v>
      </c>
      <c r="C115" s="27">
        <v>92.617000000000004</v>
      </c>
      <c r="D115" s="28">
        <v>24.636163111368791</v>
      </c>
      <c r="E115" s="28">
        <v>103.07770645796703</v>
      </c>
      <c r="F115" s="27">
        <v>2.1333333333333333</v>
      </c>
      <c r="G115" s="39">
        <v>0.45900000000000002</v>
      </c>
      <c r="H115" s="57" t="s">
        <v>0</v>
      </c>
      <c r="I115" s="29">
        <v>4.3666666666666627</v>
      </c>
      <c r="J115" s="27">
        <v>3.4166666666666665</v>
      </c>
      <c r="K115" s="27">
        <v>0.42399999999999999</v>
      </c>
      <c r="L115" s="28">
        <v>50.753999999999998</v>
      </c>
      <c r="M115" s="28">
        <v>14.546666666666667</v>
      </c>
      <c r="N115" s="25">
        <f t="shared" si="3"/>
        <v>100</v>
      </c>
      <c r="O115" s="30">
        <v>0.11833333333333333</v>
      </c>
      <c r="P115" s="28">
        <v>33.159333333333336</v>
      </c>
      <c r="Q115" s="27">
        <v>0.53500000000000003</v>
      </c>
      <c r="R115" s="28">
        <v>2.1219999999999999</v>
      </c>
      <c r="S115" s="28">
        <v>118.54333333333334</v>
      </c>
      <c r="T115" s="30">
        <v>7.5333333333333322E-2</v>
      </c>
      <c r="U115" s="27">
        <v>0.23899999999999999</v>
      </c>
      <c r="V115" s="57" t="s">
        <v>0</v>
      </c>
      <c r="W115" s="57"/>
      <c r="X115" s="57"/>
      <c r="Y115" s="30">
        <v>4.3333333333333335E-2</v>
      </c>
      <c r="Z115" s="30">
        <v>0.03</v>
      </c>
      <c r="AA115" s="31" t="s">
        <v>36</v>
      </c>
      <c r="AB115" s="31" t="s">
        <v>36</v>
      </c>
      <c r="AC115" s="27">
        <v>42.00333333333333</v>
      </c>
      <c r="AD115" s="12"/>
    </row>
    <row r="116" spans="1:30" ht="11.25" customHeight="1">
      <c r="A116" s="100">
        <f t="shared" si="5"/>
        <v>101</v>
      </c>
      <c r="B116" s="12" t="s">
        <v>203</v>
      </c>
      <c r="C116" s="40">
        <v>91.22</v>
      </c>
      <c r="D116" s="41">
        <v>25.495131884057955</v>
      </c>
      <c r="E116" s="41">
        <v>106.67163180289849</v>
      </c>
      <c r="F116" s="40">
        <v>3.6449275362318847</v>
      </c>
      <c r="G116" s="58">
        <v>0.26666666666666666</v>
      </c>
      <c r="H116" s="57" t="s">
        <v>0</v>
      </c>
      <c r="I116" s="29">
        <v>4.0250724637681152</v>
      </c>
      <c r="J116" s="40">
        <v>2.88</v>
      </c>
      <c r="K116" s="40">
        <v>0.84333333333333327</v>
      </c>
      <c r="L116" s="41">
        <v>85.87</v>
      </c>
      <c r="M116" s="41">
        <v>29.566666666666666</v>
      </c>
      <c r="N116" s="25">
        <f t="shared" si="3"/>
        <v>101</v>
      </c>
      <c r="O116" s="42">
        <v>0.26</v>
      </c>
      <c r="P116" s="41">
        <v>78.459999999999994</v>
      </c>
      <c r="Q116" s="40">
        <v>0.61</v>
      </c>
      <c r="R116" s="41">
        <v>3.3333333333333335</v>
      </c>
      <c r="S116" s="41">
        <v>322.11</v>
      </c>
      <c r="T116" s="42">
        <v>5.6666666666666664E-2</v>
      </c>
      <c r="U116" s="40">
        <v>0.47666666666666663</v>
      </c>
      <c r="V116" s="57" t="s">
        <v>0</v>
      </c>
      <c r="W116" s="57">
        <v>279.33333333333331</v>
      </c>
      <c r="X116" s="25">
        <v>139.66666666666666</v>
      </c>
      <c r="Y116" s="42">
        <v>0.11666666666666665</v>
      </c>
      <c r="Z116" s="42">
        <v>0.18333333333333335</v>
      </c>
      <c r="AA116" s="42">
        <v>7.6666666666666675E-2</v>
      </c>
      <c r="AB116" s="42">
        <v>1.39</v>
      </c>
      <c r="AC116" s="40">
        <v>34.283333333333331</v>
      </c>
      <c r="AD116" s="12"/>
    </row>
    <row r="117" spans="1:30" ht="11.25" customHeight="1">
      <c r="A117" s="100">
        <f t="shared" si="5"/>
        <v>102</v>
      </c>
      <c r="B117" s="12" t="s">
        <v>204</v>
      </c>
      <c r="C117" s="27">
        <v>78.884666666666661</v>
      </c>
      <c r="D117" s="28">
        <v>77.584913333333361</v>
      </c>
      <c r="E117" s="28">
        <v>324.61527738666678</v>
      </c>
      <c r="F117" s="27">
        <v>1.5291666666666668</v>
      </c>
      <c r="G117" s="39">
        <v>0.11233333333333334</v>
      </c>
      <c r="H117" s="57" t="s">
        <v>0</v>
      </c>
      <c r="I117" s="29">
        <v>18.852499999999999</v>
      </c>
      <c r="J117" s="27">
        <v>2.6346666666666665</v>
      </c>
      <c r="K117" s="27">
        <v>0.62133333333333329</v>
      </c>
      <c r="L117" s="28">
        <v>5.1683333333333339</v>
      </c>
      <c r="M117" s="28">
        <v>14.838666666666667</v>
      </c>
      <c r="N117" s="25">
        <f t="shared" si="3"/>
        <v>102</v>
      </c>
      <c r="O117" s="97">
        <v>2.1666666666666667E-2</v>
      </c>
      <c r="P117" s="28">
        <v>27.801333333333332</v>
      </c>
      <c r="Q117" s="27">
        <v>0.30833333333333335</v>
      </c>
      <c r="R117" s="28">
        <v>1.0063333333333333</v>
      </c>
      <c r="S117" s="28">
        <v>203.25233333333335</v>
      </c>
      <c r="T117" s="30">
        <v>0.11266666666666668</v>
      </c>
      <c r="U117" s="27">
        <v>0.23766666666666666</v>
      </c>
      <c r="V117" s="57" t="s">
        <v>0</v>
      </c>
      <c r="W117" s="57"/>
      <c r="X117" s="57"/>
      <c r="Y117" s="30">
        <v>0.11666666666666665</v>
      </c>
      <c r="Z117" s="31" t="s">
        <v>36</v>
      </c>
      <c r="AA117" s="30">
        <v>0.12</v>
      </c>
      <c r="AB117" s="31" t="s">
        <v>36</v>
      </c>
      <c r="AC117" s="47" t="s">
        <v>36</v>
      </c>
      <c r="AD117" s="12"/>
    </row>
    <row r="118" spans="1:30" ht="11.25" customHeight="1">
      <c r="A118" s="100">
        <f t="shared" si="5"/>
        <v>103</v>
      </c>
      <c r="B118" s="12" t="s">
        <v>205</v>
      </c>
      <c r="C118" s="40">
        <v>73.693333333333328</v>
      </c>
      <c r="D118" s="41">
        <v>95.633134782608707</v>
      </c>
      <c r="E118" s="41">
        <v>400.12903593043484</v>
      </c>
      <c r="F118" s="40">
        <v>2.2826086956521738</v>
      </c>
      <c r="G118" s="58">
        <v>0.13666666666666669</v>
      </c>
      <c r="H118" s="57" t="s">
        <v>0</v>
      </c>
      <c r="I118" s="29">
        <v>22.954057971014496</v>
      </c>
      <c r="J118" s="40">
        <v>7.2733333333333334</v>
      </c>
      <c r="K118" s="40">
        <v>0.93333333333333346</v>
      </c>
      <c r="L118" s="41">
        <v>3.9113333333333338</v>
      </c>
      <c r="M118" s="41">
        <v>11.466666666666667</v>
      </c>
      <c r="N118" s="25">
        <f t="shared" si="3"/>
        <v>103</v>
      </c>
      <c r="O118" s="59">
        <v>0.01</v>
      </c>
      <c r="P118" s="41">
        <v>34.72</v>
      </c>
      <c r="Q118" s="40">
        <v>0.21333333333333335</v>
      </c>
      <c r="R118" s="41" t="s">
        <v>36</v>
      </c>
      <c r="S118" s="41">
        <v>211.66566666666668</v>
      </c>
      <c r="T118" s="42">
        <v>0.06</v>
      </c>
      <c r="U118" s="40">
        <v>0.18</v>
      </c>
      <c r="V118" s="57" t="s">
        <v>0</v>
      </c>
      <c r="W118" s="57"/>
      <c r="X118" s="57"/>
      <c r="Y118" s="42">
        <v>0.11333333333333333</v>
      </c>
      <c r="Z118" s="42" t="s">
        <v>36</v>
      </c>
      <c r="AA118" s="42">
        <v>0.02</v>
      </c>
      <c r="AB118" s="42" t="s">
        <v>36</v>
      </c>
      <c r="AC118" s="40">
        <v>8.7866666666666671</v>
      </c>
      <c r="AD118" s="12"/>
    </row>
    <row r="119" spans="1:30" ht="11.25" customHeight="1">
      <c r="A119" s="100">
        <f t="shared" si="5"/>
        <v>104</v>
      </c>
      <c r="B119" s="12" t="s">
        <v>206</v>
      </c>
      <c r="C119" s="27">
        <v>87.618333333333339</v>
      </c>
      <c r="D119" s="28">
        <v>34.031629717349972</v>
      </c>
      <c r="E119" s="28">
        <v>142.38833873739227</v>
      </c>
      <c r="F119" s="27">
        <v>3.2</v>
      </c>
      <c r="G119" s="27">
        <v>0.58499999999999996</v>
      </c>
      <c r="H119" s="57" t="s">
        <v>0</v>
      </c>
      <c r="I119" s="29">
        <v>5.9739999999999931</v>
      </c>
      <c r="J119" s="27">
        <v>4.4690000000000003</v>
      </c>
      <c r="K119" s="27">
        <v>2.6226666666666669</v>
      </c>
      <c r="L119" s="28">
        <v>455.30366666666669</v>
      </c>
      <c r="M119" s="25">
        <v>197.43566666666666</v>
      </c>
      <c r="N119" s="25">
        <f t="shared" si="3"/>
        <v>104</v>
      </c>
      <c r="O119" s="30">
        <v>0.89433333333333342</v>
      </c>
      <c r="P119" s="28">
        <v>77.261333333333326</v>
      </c>
      <c r="Q119" s="27">
        <v>4.4623333333333335</v>
      </c>
      <c r="R119" s="28">
        <v>13.664999999999999</v>
      </c>
      <c r="S119" s="28">
        <v>278.97966666666667</v>
      </c>
      <c r="T119" s="30">
        <v>0.37133333333333329</v>
      </c>
      <c r="U119" s="27">
        <v>6.0339999999999998</v>
      </c>
      <c r="V119" s="57" t="s">
        <v>0</v>
      </c>
      <c r="W119" s="136">
        <v>1906</v>
      </c>
      <c r="X119" s="138">
        <v>953</v>
      </c>
      <c r="Y119" s="31" t="s">
        <v>36</v>
      </c>
      <c r="Z119" s="30">
        <v>0.1</v>
      </c>
      <c r="AA119" s="30">
        <v>0.11</v>
      </c>
      <c r="AB119" s="31" t="s">
        <v>36</v>
      </c>
      <c r="AC119" s="27">
        <v>5.3566666666666665</v>
      </c>
      <c r="AD119" s="12"/>
    </row>
    <row r="120" spans="1:30" ht="11.25" customHeight="1">
      <c r="A120" s="14">
        <f>A119+1</f>
        <v>105</v>
      </c>
      <c r="B120" s="12" t="s">
        <v>207</v>
      </c>
      <c r="C120" s="27">
        <v>91.762666666666675</v>
      </c>
      <c r="D120" s="28">
        <v>23.888412257373297</v>
      </c>
      <c r="E120" s="28">
        <v>99.949116884849872</v>
      </c>
      <c r="F120" s="27">
        <v>1.8687499999999999</v>
      </c>
      <c r="G120" s="39">
        <v>0.28233333333333333</v>
      </c>
      <c r="H120" s="57" t="s">
        <v>0</v>
      </c>
      <c r="I120" s="29">
        <v>4.7522499999999903</v>
      </c>
      <c r="J120" s="27">
        <v>2.0483333333333333</v>
      </c>
      <c r="K120" s="27">
        <v>1.3340000000000003</v>
      </c>
      <c r="L120" s="28">
        <v>56.795333333333332</v>
      </c>
      <c r="M120" s="28">
        <v>17.295666666666666</v>
      </c>
      <c r="N120" s="25">
        <f t="shared" si="3"/>
        <v>105</v>
      </c>
      <c r="O120" s="30">
        <v>0.33666666666666667</v>
      </c>
      <c r="P120" s="28">
        <v>32.001333333333328</v>
      </c>
      <c r="Q120" s="27">
        <v>3.0766666666666667</v>
      </c>
      <c r="R120" s="28">
        <v>9.3936666666666664</v>
      </c>
      <c r="S120" s="28">
        <v>411.79233333333332</v>
      </c>
      <c r="T120" s="30">
        <v>0.27333333333333337</v>
      </c>
      <c r="U120" s="27">
        <v>0.48100000000000004</v>
      </c>
      <c r="V120" s="57" t="s">
        <v>0</v>
      </c>
      <c r="W120" s="57"/>
      <c r="X120" s="57"/>
      <c r="Y120" s="31" t="s">
        <v>36</v>
      </c>
      <c r="Z120" s="30">
        <v>0.03</v>
      </c>
      <c r="AA120" s="30">
        <v>0.36</v>
      </c>
      <c r="AB120" s="30">
        <v>1.5366666666666668</v>
      </c>
      <c r="AC120" s="27">
        <v>7.333333333333333</v>
      </c>
      <c r="AD120" s="12"/>
    </row>
    <row r="121" spans="1:30" s="98" customFormat="1" ht="11.25" customHeight="1">
      <c r="A121" s="108">
        <f>A120+1</f>
        <v>106</v>
      </c>
      <c r="B121" s="111" t="s">
        <v>41</v>
      </c>
      <c r="C121" s="99">
        <v>87.432666666666663</v>
      </c>
      <c r="D121" s="100">
        <v>63.449269148826616</v>
      </c>
      <c r="E121" s="100">
        <v>265.4717421186906</v>
      </c>
      <c r="F121" s="101">
        <v>1.95</v>
      </c>
      <c r="G121" s="99">
        <v>4.8056666666666663</v>
      </c>
      <c r="H121" s="108" t="s">
        <v>0</v>
      </c>
      <c r="I121" s="101">
        <v>4.8093333333333383</v>
      </c>
      <c r="J121" s="99">
        <v>3.65</v>
      </c>
      <c r="K121" s="99">
        <v>1.0023333333333333</v>
      </c>
      <c r="L121" s="102">
        <v>63.224666666666671</v>
      </c>
      <c r="M121" s="102">
        <v>16.345666666666666</v>
      </c>
      <c r="N121" s="25">
        <f t="shared" si="3"/>
        <v>106</v>
      </c>
      <c r="O121" s="103">
        <v>0.63933333333333342</v>
      </c>
      <c r="P121" s="102">
        <v>35.361666666666672</v>
      </c>
      <c r="Q121" s="99">
        <v>1.1763333333333332</v>
      </c>
      <c r="R121" s="102">
        <v>24.719333333333335</v>
      </c>
      <c r="S121" s="102">
        <v>452.28133333333335</v>
      </c>
      <c r="T121" s="103">
        <v>0.17833333333333332</v>
      </c>
      <c r="U121" s="99">
        <v>0.4403333333333333</v>
      </c>
      <c r="V121" s="108" t="s">
        <v>0</v>
      </c>
      <c r="W121" s="108">
        <v>850</v>
      </c>
      <c r="X121" s="108">
        <v>425</v>
      </c>
      <c r="Y121" s="103">
        <v>4.3333333333333335E-2</v>
      </c>
      <c r="Z121" s="103" t="s">
        <v>36</v>
      </c>
      <c r="AA121" s="103">
        <v>0.03</v>
      </c>
      <c r="AB121" s="103">
        <v>0.6</v>
      </c>
      <c r="AC121" s="99" t="s">
        <v>36</v>
      </c>
    </row>
    <row r="122" spans="1:30" ht="11.25" customHeight="1">
      <c r="A122" s="108">
        <f t="shared" ref="A122:A166" si="6">A121+1</f>
        <v>107</v>
      </c>
      <c r="B122" s="12" t="s">
        <v>208</v>
      </c>
      <c r="C122" s="40">
        <v>88.92</v>
      </c>
      <c r="D122" s="41">
        <v>39.420046376811584</v>
      </c>
      <c r="E122" s="41">
        <v>164.93347404057968</v>
      </c>
      <c r="F122" s="40">
        <v>1.7101449275362322</v>
      </c>
      <c r="G122" s="58">
        <v>0.08</v>
      </c>
      <c r="H122" s="57" t="s">
        <v>0</v>
      </c>
      <c r="I122" s="29">
        <v>8.8531884057970984</v>
      </c>
      <c r="J122" s="40">
        <v>2.186666666666667</v>
      </c>
      <c r="K122" s="40">
        <v>0.4366666666666667</v>
      </c>
      <c r="L122" s="41">
        <v>14</v>
      </c>
      <c r="M122" s="41">
        <v>11.91666667</v>
      </c>
      <c r="N122" s="25">
        <f t="shared" si="3"/>
        <v>107</v>
      </c>
      <c r="O122" s="42">
        <v>0.13</v>
      </c>
      <c r="P122" s="41">
        <v>37.866666666666667</v>
      </c>
      <c r="Q122" s="40">
        <v>0.20333333333333337</v>
      </c>
      <c r="R122" s="41">
        <v>0.59666666666666668</v>
      </c>
      <c r="S122" s="41">
        <v>176.11666666666667</v>
      </c>
      <c r="T122" s="42">
        <v>0.05</v>
      </c>
      <c r="U122" s="40">
        <v>0.17333333333333334</v>
      </c>
      <c r="V122" s="57" t="s">
        <v>0</v>
      </c>
      <c r="W122" s="57"/>
      <c r="X122" s="57"/>
      <c r="Y122" s="42">
        <v>4.3333333333333335E-2</v>
      </c>
      <c r="Z122" s="42" t="s">
        <v>36</v>
      </c>
      <c r="AA122" s="42">
        <v>0.14333333333333334</v>
      </c>
      <c r="AB122" s="42" t="s">
        <v>36</v>
      </c>
      <c r="AC122" s="40">
        <v>4.666666666666667</v>
      </c>
      <c r="AD122" s="12"/>
    </row>
    <row r="123" spans="1:30" ht="11.25" customHeight="1">
      <c r="A123" s="108">
        <f t="shared" si="6"/>
        <v>108</v>
      </c>
      <c r="B123" s="12" t="s">
        <v>209</v>
      </c>
      <c r="C123" s="40">
        <v>93.88</v>
      </c>
      <c r="D123" s="41">
        <v>19.515885507246438</v>
      </c>
      <c r="E123" s="41">
        <v>81.654464962319096</v>
      </c>
      <c r="F123" s="40">
        <v>1.8659420289855071</v>
      </c>
      <c r="G123" s="58">
        <v>0.35</v>
      </c>
      <c r="H123" s="57" t="s">
        <v>0</v>
      </c>
      <c r="I123" s="29">
        <v>3.3707246376811648</v>
      </c>
      <c r="J123" s="40">
        <v>3.55</v>
      </c>
      <c r="K123" s="40">
        <v>0.53333333333333333</v>
      </c>
      <c r="L123" s="41">
        <v>79.853333333333339</v>
      </c>
      <c r="M123" s="41">
        <v>24.593333333333334</v>
      </c>
      <c r="N123" s="25">
        <f t="shared" si="3"/>
        <v>108</v>
      </c>
      <c r="O123" s="42">
        <v>0.12666666666666668</v>
      </c>
      <c r="P123" s="41">
        <v>26.89</v>
      </c>
      <c r="Q123" s="40">
        <v>0.64666666666666661</v>
      </c>
      <c r="R123" s="41">
        <v>1.6033333333333335</v>
      </c>
      <c r="S123" s="41">
        <v>206.43666666666664</v>
      </c>
      <c r="T123" s="42">
        <v>4.3333333333333335E-2</v>
      </c>
      <c r="U123" s="40">
        <v>0.30333333333333329</v>
      </c>
      <c r="V123" s="57" t="s">
        <v>0</v>
      </c>
      <c r="W123" s="57">
        <v>134.41666666666669</v>
      </c>
      <c r="X123" s="25">
        <v>67.208333333333343</v>
      </c>
      <c r="Y123" s="42">
        <v>3.3333333333333333E-2</v>
      </c>
      <c r="Z123" s="42">
        <v>4.3333333333333335E-2</v>
      </c>
      <c r="AA123" s="42">
        <v>8.3333333333333329E-2</v>
      </c>
      <c r="AB123" s="42" t="s">
        <v>36</v>
      </c>
      <c r="AC123" s="40">
        <v>31.78</v>
      </c>
      <c r="AD123" s="12"/>
    </row>
    <row r="124" spans="1:30" ht="11.25" customHeight="1">
      <c r="A124" s="108">
        <f t="shared" si="6"/>
        <v>109</v>
      </c>
      <c r="B124" s="12" t="s">
        <v>210</v>
      </c>
      <c r="C124" s="27">
        <v>91.663000000000011</v>
      </c>
      <c r="D124" s="28">
        <v>29.861777710159579</v>
      </c>
      <c r="E124" s="28">
        <v>124.94167793930768</v>
      </c>
      <c r="F124" s="27">
        <v>0.84791666666666676</v>
      </c>
      <c r="G124" s="39">
        <v>0.21833333333333335</v>
      </c>
      <c r="H124" s="57" t="s">
        <v>0</v>
      </c>
      <c r="I124" s="29">
        <v>6.6867499999999893</v>
      </c>
      <c r="J124" s="27">
        <v>2.629</v>
      </c>
      <c r="K124" s="27">
        <v>0.58399999999999996</v>
      </c>
      <c r="L124" s="28">
        <v>25.617000000000001</v>
      </c>
      <c r="M124" s="28">
        <v>14.475333333333333</v>
      </c>
      <c r="N124" s="25">
        <f t="shared" si="3"/>
        <v>109</v>
      </c>
      <c r="O124" s="97">
        <v>4.4999999999999998E-2</v>
      </c>
      <c r="P124" s="28">
        <v>26.744</v>
      </c>
      <c r="Q124" s="27">
        <v>9.3666666666666676E-2</v>
      </c>
      <c r="R124" s="28">
        <v>7.8810000000000002</v>
      </c>
      <c r="S124" s="28">
        <v>175.50899999999999</v>
      </c>
      <c r="T124" s="30">
        <v>1.4999999999999999E-2</v>
      </c>
      <c r="U124" s="27">
        <v>0.23199999999999998</v>
      </c>
      <c r="V124" s="57" t="s">
        <v>0</v>
      </c>
      <c r="W124" s="138">
        <v>612</v>
      </c>
      <c r="X124" s="138">
        <v>306</v>
      </c>
      <c r="Y124" s="30">
        <v>7.0000000000000007E-2</v>
      </c>
      <c r="Z124" s="31" t="s">
        <v>36</v>
      </c>
      <c r="AA124" s="30">
        <v>0.06</v>
      </c>
      <c r="AB124" s="30">
        <v>2.6833333333333331</v>
      </c>
      <c r="AC124" s="29" t="s">
        <v>36</v>
      </c>
      <c r="AD124" s="12"/>
    </row>
    <row r="125" spans="1:30" ht="11.25" customHeight="1">
      <c r="A125" s="108">
        <f t="shared" si="6"/>
        <v>110</v>
      </c>
      <c r="B125" s="12" t="s">
        <v>211</v>
      </c>
      <c r="C125" s="40">
        <v>90.083333333333329</v>
      </c>
      <c r="D125" s="41">
        <v>34.135388405797137</v>
      </c>
      <c r="E125" s="41">
        <v>142.82246508985523</v>
      </c>
      <c r="F125" s="40">
        <v>1.3224637681159419</v>
      </c>
      <c r="G125" s="58">
        <v>0.17333333333333334</v>
      </c>
      <c r="H125" s="57" t="s">
        <v>0</v>
      </c>
      <c r="I125" s="29">
        <v>7.66</v>
      </c>
      <c r="J125" s="40">
        <v>3.1833333333333336</v>
      </c>
      <c r="K125" s="40">
        <v>0.8666666666666667</v>
      </c>
      <c r="L125" s="41">
        <v>22.54</v>
      </c>
      <c r="M125" s="41">
        <v>11.226666666666667</v>
      </c>
      <c r="N125" s="25">
        <f t="shared" si="3"/>
        <v>110</v>
      </c>
      <c r="O125" s="42">
        <v>0.05</v>
      </c>
      <c r="P125" s="41">
        <v>27.85</v>
      </c>
      <c r="Q125" s="40">
        <v>0.18333333333333335</v>
      </c>
      <c r="R125" s="41">
        <v>3.3333333333333335</v>
      </c>
      <c r="S125" s="41">
        <v>314.81333333333333</v>
      </c>
      <c r="T125" s="42">
        <v>4.6666666666666669E-2</v>
      </c>
      <c r="U125" s="40">
        <v>0.22333333333333336</v>
      </c>
      <c r="V125" s="57" t="s">
        <v>0</v>
      </c>
      <c r="W125" s="138">
        <v>1326</v>
      </c>
      <c r="X125" s="138">
        <v>663</v>
      </c>
      <c r="Y125" s="42" t="s">
        <v>36</v>
      </c>
      <c r="Z125" s="42" t="s">
        <v>36</v>
      </c>
      <c r="AA125" s="42">
        <v>0.05</v>
      </c>
      <c r="AB125" s="42" t="s">
        <v>36</v>
      </c>
      <c r="AC125" s="40">
        <v>5.1166666666666671</v>
      </c>
      <c r="AD125" s="12"/>
    </row>
    <row r="126" spans="1:30" ht="11.25" customHeight="1">
      <c r="A126" s="108">
        <f t="shared" si="6"/>
        <v>111</v>
      </c>
      <c r="B126" s="12" t="s">
        <v>212</v>
      </c>
      <c r="C126" s="40">
        <v>95.136666666666656</v>
      </c>
      <c r="D126" s="41">
        <v>13.837120289855097</v>
      </c>
      <c r="E126" s="41">
        <v>57.894511292753727</v>
      </c>
      <c r="F126" s="40">
        <v>1.1376811594202898</v>
      </c>
      <c r="G126" s="58">
        <v>0.14333333333333334</v>
      </c>
      <c r="H126" s="57" t="s">
        <v>0</v>
      </c>
      <c r="I126" s="29">
        <v>2.8533333333333437</v>
      </c>
      <c r="J126" s="40">
        <v>2.2000000000000002</v>
      </c>
      <c r="K126" s="40">
        <v>0.82</v>
      </c>
      <c r="L126" s="41">
        <v>44.826666666666675</v>
      </c>
      <c r="M126" s="41">
        <v>14.136666666666665</v>
      </c>
      <c r="N126" s="25">
        <f t="shared" si="3"/>
        <v>111</v>
      </c>
      <c r="O126" s="42">
        <v>0.13333333333333333</v>
      </c>
      <c r="P126" s="41">
        <v>13.377666666666665</v>
      </c>
      <c r="Q126" s="40">
        <v>0.45333333333333337</v>
      </c>
      <c r="R126" s="41">
        <v>13.522333333333334</v>
      </c>
      <c r="S126" s="41">
        <v>424.8966666666667</v>
      </c>
      <c r="T126" s="42">
        <v>0.04</v>
      </c>
      <c r="U126" s="40">
        <v>9.0333333333333335E-2</v>
      </c>
      <c r="V126" s="57" t="s">
        <v>0</v>
      </c>
      <c r="W126" s="57"/>
      <c r="X126" s="57"/>
      <c r="Y126" s="42">
        <v>0.03</v>
      </c>
      <c r="Z126" s="42">
        <v>0.10333333333333335</v>
      </c>
      <c r="AA126" s="42" t="s">
        <v>36</v>
      </c>
      <c r="AB126" s="42">
        <v>0.68333333333333324</v>
      </c>
      <c r="AC126" s="40">
        <v>6.543333333333333</v>
      </c>
      <c r="AD126" s="12"/>
    </row>
    <row r="127" spans="1:30" ht="11.25" customHeight="1">
      <c r="A127" s="108">
        <f t="shared" si="6"/>
        <v>112</v>
      </c>
      <c r="B127" s="12" t="s">
        <v>213</v>
      </c>
      <c r="C127" s="27">
        <v>94.561666666666667</v>
      </c>
      <c r="D127" s="28">
        <v>18.539790531377019</v>
      </c>
      <c r="E127" s="28">
        <v>77.570483583281444</v>
      </c>
      <c r="F127" s="29">
        <v>0.41458333333333336</v>
      </c>
      <c r="G127" s="110" t="s">
        <v>36</v>
      </c>
      <c r="H127" s="57" t="s">
        <v>0</v>
      </c>
      <c r="I127" s="29">
        <v>4.7934166666666655</v>
      </c>
      <c r="J127" s="27">
        <v>1.0396666666666665</v>
      </c>
      <c r="K127" s="27">
        <v>0.18066666666666667</v>
      </c>
      <c r="L127" s="28">
        <v>7.8273333333333328</v>
      </c>
      <c r="M127" s="28">
        <v>6.9319999999999995</v>
      </c>
      <c r="N127" s="25">
        <f t="shared" si="3"/>
        <v>112</v>
      </c>
      <c r="O127" s="30">
        <v>6.533333333333334E-2</v>
      </c>
      <c r="P127" s="28">
        <v>12.805</v>
      </c>
      <c r="Q127" s="27">
        <v>6.2E-2</v>
      </c>
      <c r="R127" s="28">
        <v>1.8073333333333335</v>
      </c>
      <c r="S127" s="28">
        <v>54.352666666666664</v>
      </c>
      <c r="T127" s="31" t="s">
        <v>36</v>
      </c>
      <c r="U127" s="27">
        <v>9.3333333333333338E-2</v>
      </c>
      <c r="V127" s="57" t="s">
        <v>0</v>
      </c>
      <c r="W127" s="57"/>
      <c r="X127" s="57"/>
      <c r="Y127" s="30">
        <v>0.03</v>
      </c>
      <c r="Z127" s="31" t="s">
        <v>36</v>
      </c>
      <c r="AA127" s="31" t="s">
        <v>36</v>
      </c>
      <c r="AB127" s="31" t="s">
        <v>36</v>
      </c>
      <c r="AC127" s="27">
        <v>5.5666666666666664</v>
      </c>
      <c r="AD127" s="12"/>
    </row>
    <row r="128" spans="1:30" ht="11.25" customHeight="1">
      <c r="A128" s="108">
        <f t="shared" si="6"/>
        <v>113</v>
      </c>
      <c r="B128" s="12" t="s">
        <v>214</v>
      </c>
      <c r="C128" s="40">
        <v>94.836666666666659</v>
      </c>
      <c r="D128" s="41">
        <v>16.97891884057972</v>
      </c>
      <c r="E128" s="41">
        <v>71.039796428985554</v>
      </c>
      <c r="F128" s="40">
        <v>0.69927536231884069</v>
      </c>
      <c r="G128" s="58">
        <v>0.06</v>
      </c>
      <c r="H128" s="57" t="s">
        <v>0</v>
      </c>
      <c r="I128" s="29">
        <v>4.1373913043478341</v>
      </c>
      <c r="J128" s="40">
        <v>1.28</v>
      </c>
      <c r="K128" s="40">
        <v>0.26666666666666666</v>
      </c>
      <c r="L128" s="41">
        <v>11.506666666666668</v>
      </c>
      <c r="M128" s="41">
        <v>7.2266666666666666</v>
      </c>
      <c r="N128" s="25">
        <f t="shared" si="3"/>
        <v>113</v>
      </c>
      <c r="O128" s="42">
        <v>0.08</v>
      </c>
      <c r="P128" s="41">
        <v>17.743333333333332</v>
      </c>
      <c r="Q128" s="40">
        <v>0.17</v>
      </c>
      <c r="R128" s="41" t="s">
        <v>36</v>
      </c>
      <c r="S128" s="41">
        <v>125.99</v>
      </c>
      <c r="T128" s="42">
        <v>0.03</v>
      </c>
      <c r="U128" s="40">
        <v>0.10333333333333335</v>
      </c>
      <c r="V128" s="57" t="s">
        <v>0</v>
      </c>
      <c r="W128" s="57" t="s">
        <v>147</v>
      </c>
      <c r="X128" s="57" t="s">
        <v>147</v>
      </c>
      <c r="Y128" s="42" t="s">
        <v>36</v>
      </c>
      <c r="Z128" s="42" t="s">
        <v>36</v>
      </c>
      <c r="AA128" s="42" t="s">
        <v>36</v>
      </c>
      <c r="AB128" s="42" t="s">
        <v>36</v>
      </c>
      <c r="AC128" s="40">
        <v>10.613333333333333</v>
      </c>
      <c r="AD128" s="12"/>
    </row>
    <row r="129" spans="1:30" ht="11.25" customHeight="1">
      <c r="A129" s="108">
        <f t="shared" si="6"/>
        <v>114</v>
      </c>
      <c r="B129" s="12" t="s">
        <v>215</v>
      </c>
      <c r="C129" s="40">
        <v>10.63</v>
      </c>
      <c r="D129" s="41">
        <v>309.07074680447579</v>
      </c>
      <c r="E129" s="41">
        <v>1293.1520046299268</v>
      </c>
      <c r="F129" s="40">
        <v>20.875</v>
      </c>
      <c r="G129" s="40">
        <v>10.386666666666668</v>
      </c>
      <c r="H129" s="57" t="s">
        <v>0</v>
      </c>
      <c r="I129" s="29">
        <v>47.954999999999998</v>
      </c>
      <c r="J129" s="40">
        <v>37.29</v>
      </c>
      <c r="K129" s="40">
        <v>10.153333333333334</v>
      </c>
      <c r="L129" s="41">
        <v>783.81366666666656</v>
      </c>
      <c r="M129" s="41">
        <v>392.78833333333336</v>
      </c>
      <c r="N129" s="25">
        <f t="shared" si="3"/>
        <v>114</v>
      </c>
      <c r="O129" s="42">
        <v>10.479666666666667</v>
      </c>
      <c r="P129" s="41">
        <v>388.06366666666668</v>
      </c>
      <c r="Q129" s="40">
        <v>81.431333333333342</v>
      </c>
      <c r="R129" s="41">
        <v>18.255333333333333</v>
      </c>
      <c r="S129" s="41">
        <v>3222.7656666666667</v>
      </c>
      <c r="T129" s="42">
        <v>4.0933333333333328</v>
      </c>
      <c r="U129" s="40">
        <v>4.7006666666666668</v>
      </c>
      <c r="V129" s="57" t="s">
        <v>0</v>
      </c>
      <c r="W129" s="57"/>
      <c r="X129" s="57"/>
      <c r="Y129" s="42">
        <v>9.6666666666666679E-2</v>
      </c>
      <c r="Z129" s="42">
        <v>0.11333333333333333</v>
      </c>
      <c r="AA129" s="42">
        <v>9.3333333333333338E-2</v>
      </c>
      <c r="AB129" s="42" t="s">
        <v>36</v>
      </c>
      <c r="AC129" s="40">
        <v>40.773333333333333</v>
      </c>
      <c r="AD129" s="12"/>
    </row>
    <row r="130" spans="1:30" ht="11.25" customHeight="1">
      <c r="A130" s="108">
        <f t="shared" si="6"/>
        <v>115</v>
      </c>
      <c r="B130" s="12" t="s">
        <v>216</v>
      </c>
      <c r="C130" s="40">
        <v>90.9</v>
      </c>
      <c r="D130" s="41">
        <v>27.056697101449281</v>
      </c>
      <c r="E130" s="41">
        <v>113.2052206724638</v>
      </c>
      <c r="F130" s="40">
        <v>2.8731884057971011</v>
      </c>
      <c r="G130" s="40">
        <v>0.54666666666666675</v>
      </c>
      <c r="H130" s="57" t="s">
        <v>0</v>
      </c>
      <c r="I130" s="29">
        <v>4.3334782608695592</v>
      </c>
      <c r="J130" s="40">
        <v>3.12</v>
      </c>
      <c r="K130" s="40">
        <v>1.3466666666666667</v>
      </c>
      <c r="L130" s="41">
        <v>130.86599999999999</v>
      </c>
      <c r="M130" s="41">
        <v>34.656666666666666</v>
      </c>
      <c r="N130" s="25">
        <f t="shared" si="3"/>
        <v>115</v>
      </c>
      <c r="O130" s="42">
        <v>1.0166666666666666</v>
      </c>
      <c r="P130" s="41">
        <v>48.666999999999994</v>
      </c>
      <c r="Q130" s="40">
        <v>0.45366666666666666</v>
      </c>
      <c r="R130" s="41">
        <v>6.1710000000000003</v>
      </c>
      <c r="S130" s="41">
        <v>403.44666666666672</v>
      </c>
      <c r="T130" s="42">
        <v>0.06</v>
      </c>
      <c r="U130" s="40">
        <v>0.39666666666666667</v>
      </c>
      <c r="V130" s="57" t="s">
        <v>0</v>
      </c>
      <c r="W130" s="136">
        <v>496</v>
      </c>
      <c r="X130" s="138">
        <v>248</v>
      </c>
      <c r="Y130" s="42">
        <v>0.2</v>
      </c>
      <c r="Z130" s="42">
        <v>0.31</v>
      </c>
      <c r="AA130" s="42">
        <v>6.3333333333333339E-2</v>
      </c>
      <c r="AB130" s="42">
        <v>2.29</v>
      </c>
      <c r="AC130" s="40">
        <v>96.683333333333323</v>
      </c>
      <c r="AD130" s="12"/>
    </row>
    <row r="131" spans="1:30" ht="11.25" customHeight="1">
      <c r="A131" s="108">
        <f t="shared" si="6"/>
        <v>116</v>
      </c>
      <c r="B131" s="12" t="s">
        <v>217</v>
      </c>
      <c r="C131" s="27">
        <v>81.527333333333331</v>
      </c>
      <c r="D131" s="28">
        <v>90.344815426111225</v>
      </c>
      <c r="E131" s="28">
        <v>378.0027077428494</v>
      </c>
      <c r="F131" s="27">
        <v>1.6666666666666667</v>
      </c>
      <c r="G131" s="27">
        <v>6.5940000000000003</v>
      </c>
      <c r="H131" s="57" t="s">
        <v>0</v>
      </c>
      <c r="I131" s="29">
        <v>8.7076666666666682</v>
      </c>
      <c r="J131" s="27">
        <v>5.7363333333333335</v>
      </c>
      <c r="K131" s="27">
        <v>1.5043333333333333</v>
      </c>
      <c r="L131" s="49">
        <v>177.33233333333337</v>
      </c>
      <c r="M131" s="49">
        <v>26.204666666666668</v>
      </c>
      <c r="N131" s="25">
        <f t="shared" si="3"/>
        <v>116</v>
      </c>
      <c r="O131" s="48">
        <v>0.12333333333333334</v>
      </c>
      <c r="P131" s="49">
        <v>33.406666666666666</v>
      </c>
      <c r="Q131" s="52">
        <v>0.49533333333333335</v>
      </c>
      <c r="R131" s="49">
        <v>11.446666666666667</v>
      </c>
      <c r="S131" s="49">
        <v>314.88899999999995</v>
      </c>
      <c r="T131" s="48">
        <v>2.0333333333333332E-2</v>
      </c>
      <c r="U131" s="52">
        <v>0.19366666666666665</v>
      </c>
      <c r="V131" s="57" t="s">
        <v>0</v>
      </c>
      <c r="W131" s="136">
        <v>384</v>
      </c>
      <c r="X131" s="138">
        <v>192</v>
      </c>
      <c r="Y131" s="31" t="s">
        <v>36</v>
      </c>
      <c r="Z131" s="30">
        <v>0.05</v>
      </c>
      <c r="AA131" s="30">
        <v>7.0000000000000007E-2</v>
      </c>
      <c r="AB131" s="31" t="s">
        <v>36</v>
      </c>
      <c r="AC131" s="27">
        <v>76.943333333333342</v>
      </c>
      <c r="AD131" s="12"/>
    </row>
    <row r="132" spans="1:30" ht="11.25" customHeight="1">
      <c r="A132" s="108">
        <f t="shared" si="6"/>
        <v>117</v>
      </c>
      <c r="B132" s="12" t="s">
        <v>218</v>
      </c>
      <c r="C132" s="40">
        <v>92.77</v>
      </c>
      <c r="D132" s="41">
        <v>22.563349275362292</v>
      </c>
      <c r="E132" s="41">
        <v>94.40505336811583</v>
      </c>
      <c r="F132" s="40">
        <v>1.9057971014492752</v>
      </c>
      <c r="G132" s="58">
        <v>0.21333333333333335</v>
      </c>
      <c r="H132" s="57" t="s">
        <v>0</v>
      </c>
      <c r="I132" s="29">
        <v>4.5175362318840619</v>
      </c>
      <c r="J132" s="40">
        <v>2.35</v>
      </c>
      <c r="K132" s="40">
        <v>0.59333333333333327</v>
      </c>
      <c r="L132" s="41">
        <v>17.82</v>
      </c>
      <c r="M132" s="41">
        <v>11.993333333333334</v>
      </c>
      <c r="N132" s="25">
        <f t="shared" si="3"/>
        <v>117</v>
      </c>
      <c r="O132" s="42">
        <v>0.16</v>
      </c>
      <c r="P132" s="41">
        <v>57.08</v>
      </c>
      <c r="Q132" s="40">
        <v>0.53333333333333333</v>
      </c>
      <c r="R132" s="41">
        <v>3.4366666666666661</v>
      </c>
      <c r="S132" s="41">
        <v>256.01333333333332</v>
      </c>
      <c r="T132" s="42">
        <v>0.03</v>
      </c>
      <c r="U132" s="40">
        <v>0.3133333333333333</v>
      </c>
      <c r="V132" s="57" t="s">
        <v>0</v>
      </c>
      <c r="W132" s="41">
        <v>2</v>
      </c>
      <c r="X132" s="57">
        <v>1</v>
      </c>
      <c r="Y132" s="42">
        <v>0.03</v>
      </c>
      <c r="Z132" s="42">
        <v>9.3333333333333338E-2</v>
      </c>
      <c r="AA132" s="42">
        <v>0.1</v>
      </c>
      <c r="AB132" s="42" t="s">
        <v>36</v>
      </c>
      <c r="AC132" s="40">
        <v>36.049999999999997</v>
      </c>
      <c r="AD132" s="12"/>
    </row>
    <row r="133" spans="1:30" ht="11.25" customHeight="1">
      <c r="A133" s="108">
        <f t="shared" si="6"/>
        <v>118</v>
      </c>
      <c r="B133" s="12" t="s">
        <v>219</v>
      </c>
      <c r="C133" s="27">
        <v>94.338333333333324</v>
      </c>
      <c r="D133" s="28">
        <v>19.114140614728182</v>
      </c>
      <c r="E133" s="28">
        <v>79.973564332022718</v>
      </c>
      <c r="F133" s="27">
        <v>1.2395833333333333</v>
      </c>
      <c r="G133" s="39">
        <v>0.26933333333333337</v>
      </c>
      <c r="H133" s="57" t="s">
        <v>0</v>
      </c>
      <c r="I133" s="29">
        <v>3.8754166666666765</v>
      </c>
      <c r="J133" s="27">
        <v>2.1303333333333332</v>
      </c>
      <c r="K133" s="27">
        <v>0.27733333333333338</v>
      </c>
      <c r="L133" s="28">
        <v>16.144333333333332</v>
      </c>
      <c r="M133" s="28">
        <v>5.4446666666666665</v>
      </c>
      <c r="N133" s="25">
        <f t="shared" ref="N133:N196" si="7">A133</f>
        <v>118</v>
      </c>
      <c r="O133" s="30">
        <v>0.10199999999999999</v>
      </c>
      <c r="P133" s="28">
        <v>25.431666666666668</v>
      </c>
      <c r="Q133" s="27">
        <v>0.13033333333333333</v>
      </c>
      <c r="R133" s="49">
        <v>1.7876666666666665</v>
      </c>
      <c r="S133" s="28">
        <v>80.492000000000004</v>
      </c>
      <c r="T133" s="31" t="s">
        <v>36</v>
      </c>
      <c r="U133" s="27">
        <v>0.25900000000000001</v>
      </c>
      <c r="V133" s="57" t="s">
        <v>0</v>
      </c>
      <c r="W133" s="57"/>
      <c r="X133" s="57"/>
      <c r="Y133" s="30">
        <v>3.6666666666666667E-2</v>
      </c>
      <c r="Z133" s="31" t="s">
        <v>36</v>
      </c>
      <c r="AA133" s="31" t="s">
        <v>36</v>
      </c>
      <c r="AB133" s="31" t="s">
        <v>36</v>
      </c>
      <c r="AC133" s="27">
        <v>23.696666666666669</v>
      </c>
      <c r="AD133" s="12"/>
    </row>
    <row r="134" spans="1:30" ht="11.25" customHeight="1">
      <c r="A134" s="108">
        <f t="shared" si="6"/>
        <v>119</v>
      </c>
      <c r="B134" s="12" t="s">
        <v>697</v>
      </c>
      <c r="C134" s="40">
        <v>94.03</v>
      </c>
      <c r="D134" s="41">
        <v>16.095694202898525</v>
      </c>
      <c r="E134" s="41">
        <v>67.344384544927436</v>
      </c>
      <c r="F134" s="40">
        <v>1.9963768115942031</v>
      </c>
      <c r="G134" s="58">
        <v>0.24333333333333332</v>
      </c>
      <c r="H134" s="57" t="s">
        <v>0</v>
      </c>
      <c r="I134" s="29">
        <v>2.5736231884057963</v>
      </c>
      <c r="J134" s="40">
        <v>2.1</v>
      </c>
      <c r="K134" s="40">
        <v>1.1566666666666665</v>
      </c>
      <c r="L134" s="41">
        <v>97.506666666666675</v>
      </c>
      <c r="M134" s="41">
        <v>81.643333333333331</v>
      </c>
      <c r="N134" s="25">
        <f t="shared" si="7"/>
        <v>119</v>
      </c>
      <c r="O134" s="42">
        <v>0.71</v>
      </c>
      <c r="P134" s="41">
        <v>25.433333333333334</v>
      </c>
      <c r="Q134" s="40">
        <v>0.35733333333333334</v>
      </c>
      <c r="R134" s="41">
        <v>17.094833333333334</v>
      </c>
      <c r="S134" s="41">
        <v>336.00666666666666</v>
      </c>
      <c r="T134" s="42">
        <v>0.06</v>
      </c>
      <c r="U134" s="40">
        <v>0.27333333333333337</v>
      </c>
      <c r="V134" s="57" t="s">
        <v>0</v>
      </c>
      <c r="W134" s="138">
        <v>484</v>
      </c>
      <c r="X134" s="138">
        <v>242</v>
      </c>
      <c r="Y134" s="42">
        <v>9.6666666666666679E-2</v>
      </c>
      <c r="Z134" s="42">
        <v>0.20666666666666667</v>
      </c>
      <c r="AA134" s="42">
        <v>0.06</v>
      </c>
      <c r="AB134" s="42" t="s">
        <v>36</v>
      </c>
      <c r="AC134" s="40">
        <v>2.42</v>
      </c>
      <c r="AD134" s="12"/>
    </row>
    <row r="135" spans="1:30" ht="11.25" customHeight="1">
      <c r="A135" s="108">
        <f t="shared" si="6"/>
        <v>120</v>
      </c>
      <c r="B135" s="12" t="s">
        <v>698</v>
      </c>
      <c r="C135" s="27">
        <v>86.572999999999993</v>
      </c>
      <c r="D135" s="28">
        <v>67.253651750663948</v>
      </c>
      <c r="E135" s="28">
        <v>281.38927892477795</v>
      </c>
      <c r="F135" s="27">
        <v>2.71875</v>
      </c>
      <c r="G135" s="27">
        <v>5.4346666666666676</v>
      </c>
      <c r="H135" s="57" t="s">
        <v>0</v>
      </c>
      <c r="I135" s="29">
        <v>4.2385833333333389</v>
      </c>
      <c r="J135" s="27">
        <v>2.5183333333333331</v>
      </c>
      <c r="K135" s="27">
        <v>1.0349999999999999</v>
      </c>
      <c r="L135" s="49">
        <v>112.38233333333334</v>
      </c>
      <c r="M135" s="49">
        <v>122.71233333333333</v>
      </c>
      <c r="N135" s="25">
        <f t="shared" si="7"/>
        <v>120</v>
      </c>
      <c r="O135" s="48">
        <v>0.61333333333333329</v>
      </c>
      <c r="P135" s="49">
        <v>33.505666666666663</v>
      </c>
      <c r="Q135" s="52">
        <v>0.64933333333333343</v>
      </c>
      <c r="R135" s="49">
        <v>47.024333333333338</v>
      </c>
      <c r="S135" s="49">
        <v>149.22566666666668</v>
      </c>
      <c r="T135" s="48">
        <v>3.666666666666666E-2</v>
      </c>
      <c r="U135" s="27">
        <v>0.59266666666666667</v>
      </c>
      <c r="V135" s="57" t="s">
        <v>0</v>
      </c>
      <c r="W135" s="57">
        <v>623.83333333333326</v>
      </c>
      <c r="X135" s="25">
        <v>311.91666666666663</v>
      </c>
      <c r="Y135" s="30">
        <v>8.3333333333333329E-2</v>
      </c>
      <c r="Z135" s="30">
        <v>0.12666666666666668</v>
      </c>
      <c r="AA135" s="30">
        <v>0.13333333333333333</v>
      </c>
      <c r="AB135" s="42" t="s">
        <v>36</v>
      </c>
      <c r="AC135" s="27">
        <v>5.2666666666666666</v>
      </c>
      <c r="AD135" s="12"/>
    </row>
    <row r="136" spans="1:30" ht="11.25" customHeight="1">
      <c r="A136" s="108">
        <f t="shared" si="6"/>
        <v>121</v>
      </c>
      <c r="B136" s="12" t="s">
        <v>220</v>
      </c>
      <c r="C136" s="37">
        <v>9.3866666666666649</v>
      </c>
      <c r="D136" s="35">
        <v>360.86969855072459</v>
      </c>
      <c r="E136" s="41">
        <v>1509.8788187362318</v>
      </c>
      <c r="F136" s="40">
        <v>1.5543478260869565</v>
      </c>
      <c r="G136" s="37">
        <v>0.27666666666666667</v>
      </c>
      <c r="H136" s="57" t="s">
        <v>0</v>
      </c>
      <c r="I136" s="29">
        <v>87.898985507246366</v>
      </c>
      <c r="J136" s="37">
        <v>6.39</v>
      </c>
      <c r="K136" s="37">
        <v>0.8833333333333333</v>
      </c>
      <c r="L136" s="35">
        <v>64.873333333333335</v>
      </c>
      <c r="M136" s="35">
        <v>37</v>
      </c>
      <c r="N136" s="25">
        <f t="shared" si="7"/>
        <v>121</v>
      </c>
      <c r="O136" s="44" t="s">
        <v>36</v>
      </c>
      <c r="P136" s="35">
        <v>41.61</v>
      </c>
      <c r="Q136" s="37">
        <v>1.0933333333333335</v>
      </c>
      <c r="R136" s="35">
        <v>1.0233333333333332</v>
      </c>
      <c r="S136" s="35">
        <v>340.13</v>
      </c>
      <c r="T136" s="44">
        <v>0.08</v>
      </c>
      <c r="U136" s="37">
        <v>0.39333333333333337</v>
      </c>
      <c r="V136" s="57" t="s">
        <v>0</v>
      </c>
      <c r="W136" s="57"/>
      <c r="X136" s="57"/>
      <c r="Y136" s="44">
        <v>0.13666666666666669</v>
      </c>
      <c r="Z136" s="44" t="s">
        <v>36</v>
      </c>
      <c r="AA136" s="44">
        <v>0.04</v>
      </c>
      <c r="AB136" s="44" t="s">
        <v>36</v>
      </c>
      <c r="AC136" s="37" t="s">
        <v>36</v>
      </c>
      <c r="AD136" s="12"/>
    </row>
    <row r="137" spans="1:30" ht="11.25" customHeight="1">
      <c r="A137" s="108">
        <f t="shared" si="6"/>
        <v>122</v>
      </c>
      <c r="B137" s="12" t="s">
        <v>221</v>
      </c>
      <c r="C137" s="27">
        <v>8.34</v>
      </c>
      <c r="D137" s="28">
        <v>365.26897500000001</v>
      </c>
      <c r="E137" s="28">
        <v>1528.2853914000002</v>
      </c>
      <c r="F137" s="27">
        <v>1.2291666666666667</v>
      </c>
      <c r="G137" s="39">
        <v>0.28666666666666668</v>
      </c>
      <c r="H137" s="57" t="s">
        <v>0</v>
      </c>
      <c r="I137" s="29">
        <v>89.194166666666661</v>
      </c>
      <c r="J137" s="27">
        <v>6.54</v>
      </c>
      <c r="K137" s="27">
        <v>0.95</v>
      </c>
      <c r="L137" s="28">
        <v>75.527333333333331</v>
      </c>
      <c r="M137" s="28">
        <v>40.012666666666668</v>
      </c>
      <c r="N137" s="25">
        <f t="shared" si="7"/>
        <v>122</v>
      </c>
      <c r="O137" s="30">
        <v>0.36633333333333334</v>
      </c>
      <c r="P137" s="28">
        <v>38.625999999999998</v>
      </c>
      <c r="Q137" s="27">
        <v>1.1936666666666664</v>
      </c>
      <c r="R137" s="28">
        <v>10.31</v>
      </c>
      <c r="S137" s="28">
        <v>327.73500000000001</v>
      </c>
      <c r="T137" s="31" t="s">
        <v>36</v>
      </c>
      <c r="U137" s="27">
        <v>0.36</v>
      </c>
      <c r="V137" s="57" t="s">
        <v>0</v>
      </c>
      <c r="W137" s="57"/>
      <c r="X137" s="57"/>
      <c r="Y137" s="31" t="s">
        <v>36</v>
      </c>
      <c r="Z137" s="31" t="s">
        <v>36</v>
      </c>
      <c r="AA137" s="30">
        <v>0.80666666666666664</v>
      </c>
      <c r="AB137" s="31" t="s">
        <v>36</v>
      </c>
      <c r="AC137" s="52" t="s">
        <v>36</v>
      </c>
      <c r="AD137" s="12"/>
    </row>
    <row r="138" spans="1:30" s="98" customFormat="1" ht="11.25" customHeight="1">
      <c r="A138" s="108">
        <f t="shared" si="6"/>
        <v>123</v>
      </c>
      <c r="B138" s="111" t="s">
        <v>47</v>
      </c>
      <c r="C138" s="99">
        <v>9.8010000000000002</v>
      </c>
      <c r="D138" s="100">
        <v>360.17977487993244</v>
      </c>
      <c r="E138" s="100">
        <v>1506.9921780976374</v>
      </c>
      <c r="F138" s="101">
        <v>1.6166666666666667</v>
      </c>
      <c r="G138" s="99">
        <v>0.46900000000000003</v>
      </c>
      <c r="H138" s="108" t="s">
        <v>0</v>
      </c>
      <c r="I138" s="101">
        <v>87.285333333333341</v>
      </c>
      <c r="J138" s="107">
        <v>4.24</v>
      </c>
      <c r="K138" s="99">
        <v>0.82799999999999996</v>
      </c>
      <c r="L138" s="102">
        <v>41.395666666666664</v>
      </c>
      <c r="M138" s="102">
        <v>27.486666666666665</v>
      </c>
      <c r="N138" s="25">
        <f>A138</f>
        <v>123</v>
      </c>
      <c r="O138" s="103">
        <v>0.16266666666666665</v>
      </c>
      <c r="P138" s="102">
        <v>32.639666666666663</v>
      </c>
      <c r="Q138" s="99">
        <v>1.4330000000000001</v>
      </c>
      <c r="R138" s="102">
        <v>3.6076666666666668</v>
      </c>
      <c r="S138" s="102">
        <v>337.76433333333335</v>
      </c>
      <c r="T138" s="103">
        <v>6.9666666666666668E-2</v>
      </c>
      <c r="U138" s="99">
        <v>0.33700000000000002</v>
      </c>
      <c r="V138" s="108" t="s">
        <v>0</v>
      </c>
      <c r="W138" s="102"/>
      <c r="X138" s="102"/>
      <c r="Y138" s="103">
        <v>9.3333333333333338E-2</v>
      </c>
      <c r="Z138" s="103" t="s">
        <v>36</v>
      </c>
      <c r="AA138" s="103" t="s">
        <v>36</v>
      </c>
      <c r="AB138" s="103" t="s">
        <v>36</v>
      </c>
      <c r="AC138" s="107" t="s">
        <v>36</v>
      </c>
    </row>
    <row r="139" spans="1:30" ht="11.25" customHeight="1">
      <c r="A139" s="108">
        <f t="shared" si="6"/>
        <v>124</v>
      </c>
      <c r="B139" s="12" t="s">
        <v>222</v>
      </c>
      <c r="C139" s="27">
        <v>17.766666666666666</v>
      </c>
      <c r="D139" s="28">
        <v>330.85055833333337</v>
      </c>
      <c r="E139" s="28">
        <v>1384.2787360666669</v>
      </c>
      <c r="F139" s="27">
        <v>0.52083333333333326</v>
      </c>
      <c r="G139" s="39">
        <v>0.28333333333333338</v>
      </c>
      <c r="H139" s="57" t="s">
        <v>0</v>
      </c>
      <c r="I139" s="29">
        <v>81.149166666666673</v>
      </c>
      <c r="J139" s="27">
        <v>0.64666666666666661</v>
      </c>
      <c r="K139" s="27">
        <v>0.28000000000000003</v>
      </c>
      <c r="L139" s="28">
        <v>11.889000000000001</v>
      </c>
      <c r="M139" s="28">
        <v>3.0169999999999999</v>
      </c>
      <c r="N139" s="25">
        <f t="shared" si="7"/>
        <v>124</v>
      </c>
      <c r="O139" s="31" t="s">
        <v>36</v>
      </c>
      <c r="P139" s="28">
        <v>60.384999999999998</v>
      </c>
      <c r="Q139" s="27">
        <v>0.107</v>
      </c>
      <c r="R139" s="28">
        <v>2.4489999999999998</v>
      </c>
      <c r="S139" s="28">
        <v>48.127000000000002</v>
      </c>
      <c r="T139" s="31" t="s">
        <v>36</v>
      </c>
      <c r="U139" s="47" t="s">
        <v>36</v>
      </c>
      <c r="V139" s="57" t="s">
        <v>0</v>
      </c>
      <c r="W139" s="57"/>
      <c r="X139" s="57"/>
      <c r="Y139" s="38">
        <v>0.03</v>
      </c>
      <c r="Z139" s="38" t="s">
        <v>36</v>
      </c>
      <c r="AA139" s="38" t="s">
        <v>36</v>
      </c>
      <c r="AB139" s="38" t="s">
        <v>36</v>
      </c>
      <c r="AC139" s="29" t="s">
        <v>36</v>
      </c>
      <c r="AD139" s="12"/>
    </row>
    <row r="140" spans="1:30" ht="11.25" customHeight="1">
      <c r="A140" s="108">
        <f t="shared" si="6"/>
        <v>125</v>
      </c>
      <c r="B140" s="12" t="s">
        <v>223</v>
      </c>
      <c r="C140" s="27">
        <v>87.481333333333339</v>
      </c>
      <c r="D140" s="28">
        <v>38.723236375411325</v>
      </c>
      <c r="E140" s="28">
        <v>162.01802099472098</v>
      </c>
      <c r="F140" s="27">
        <v>4.1666666666666661</v>
      </c>
      <c r="G140" s="39">
        <v>0.10266666666666667</v>
      </c>
      <c r="H140" s="25" t="s">
        <v>0</v>
      </c>
      <c r="I140" s="29">
        <v>7.7583333333333293</v>
      </c>
      <c r="J140" s="27">
        <v>1.966</v>
      </c>
      <c r="K140" s="27">
        <v>0.49099999999999994</v>
      </c>
      <c r="L140" s="28">
        <v>14.482666666666667</v>
      </c>
      <c r="M140" s="28">
        <v>25.126000000000001</v>
      </c>
      <c r="N140" s="25">
        <f t="shared" si="7"/>
        <v>125</v>
      </c>
      <c r="O140" s="30">
        <v>0.18699999999999997</v>
      </c>
      <c r="P140" s="49">
        <v>74.75233333333334</v>
      </c>
      <c r="Q140" s="27">
        <v>0.82033333333333347</v>
      </c>
      <c r="R140" s="49">
        <v>1.7930000000000001</v>
      </c>
      <c r="S140" s="28">
        <v>189.21533333333332</v>
      </c>
      <c r="T140" s="30">
        <v>0.17233333333333331</v>
      </c>
      <c r="U140" s="27">
        <v>0.57133333333333325</v>
      </c>
      <c r="V140" s="25" t="s">
        <v>0</v>
      </c>
      <c r="W140" s="25"/>
      <c r="X140" s="25"/>
      <c r="Y140" s="31" t="s">
        <v>36</v>
      </c>
      <c r="Z140" s="30">
        <v>3.6666666666666674E-2</v>
      </c>
      <c r="AA140" s="30">
        <v>0.1466666666666667</v>
      </c>
      <c r="AB140" s="31" t="s">
        <v>36</v>
      </c>
      <c r="AC140" s="27">
        <v>12</v>
      </c>
      <c r="AD140" s="12"/>
    </row>
    <row r="141" spans="1:30" ht="11.25" customHeight="1">
      <c r="A141" s="91"/>
      <c r="B141" s="5"/>
      <c r="C141" s="7"/>
      <c r="D141" s="149"/>
      <c r="E141" s="149"/>
      <c r="F141" s="7"/>
      <c r="G141" s="7"/>
      <c r="H141" s="8"/>
      <c r="I141" s="7" t="s">
        <v>93</v>
      </c>
      <c r="J141" s="7" t="s">
        <v>21</v>
      </c>
      <c r="K141" s="7"/>
      <c r="L141" s="8"/>
      <c r="M141" s="8"/>
      <c r="N141" s="6"/>
      <c r="O141" s="9"/>
      <c r="P141" s="8"/>
      <c r="Q141" s="7"/>
      <c r="R141" s="8"/>
      <c r="S141" s="8"/>
      <c r="T141" s="9"/>
      <c r="U141" s="7"/>
      <c r="V141" s="8"/>
      <c r="W141" s="8"/>
      <c r="X141" s="8"/>
      <c r="Y141" s="9"/>
      <c r="Z141" s="9"/>
      <c r="AA141" s="9"/>
      <c r="AB141" s="9"/>
      <c r="AC141" s="7" t="s">
        <v>94</v>
      </c>
      <c r="AD141" s="5"/>
    </row>
    <row r="142" spans="1:30" ht="11.25" customHeight="1" thickBot="1">
      <c r="A142" s="92" t="s">
        <v>95</v>
      </c>
      <c r="B142" s="12"/>
      <c r="C142" s="10" t="s">
        <v>19</v>
      </c>
      <c r="D142" s="148" t="s">
        <v>96</v>
      </c>
      <c r="E142" s="148"/>
      <c r="F142" s="10" t="s">
        <v>20</v>
      </c>
      <c r="G142" s="10" t="s">
        <v>97</v>
      </c>
      <c r="H142" s="14" t="s">
        <v>35</v>
      </c>
      <c r="I142" s="10" t="s">
        <v>98</v>
      </c>
      <c r="J142" s="10" t="s">
        <v>99</v>
      </c>
      <c r="K142" s="10" t="s">
        <v>22</v>
      </c>
      <c r="L142" s="14" t="s">
        <v>23</v>
      </c>
      <c r="M142" s="14" t="s">
        <v>24</v>
      </c>
      <c r="N142" s="13" t="s">
        <v>95</v>
      </c>
      <c r="O142" s="15" t="s">
        <v>25</v>
      </c>
      <c r="P142" s="14" t="s">
        <v>26</v>
      </c>
      <c r="Q142" s="10" t="s">
        <v>27</v>
      </c>
      <c r="R142" s="14" t="s">
        <v>28</v>
      </c>
      <c r="S142" s="14" t="s">
        <v>29</v>
      </c>
      <c r="T142" s="15" t="s">
        <v>30</v>
      </c>
      <c r="U142" s="10" t="s">
        <v>31</v>
      </c>
      <c r="V142" s="14" t="s">
        <v>32</v>
      </c>
      <c r="W142" s="14" t="s">
        <v>100</v>
      </c>
      <c r="X142" s="14" t="s">
        <v>101</v>
      </c>
      <c r="Y142" s="15" t="s">
        <v>33</v>
      </c>
      <c r="Z142" s="15" t="s">
        <v>34</v>
      </c>
      <c r="AA142" s="15" t="s">
        <v>102</v>
      </c>
      <c r="AB142" s="15" t="s">
        <v>103</v>
      </c>
      <c r="AC142" s="10" t="s">
        <v>92</v>
      </c>
      <c r="AD142" s="12"/>
    </row>
    <row r="143" spans="1:30" ht="11.25" customHeight="1">
      <c r="A143" s="93" t="s">
        <v>104</v>
      </c>
      <c r="B143" s="17" t="s">
        <v>105</v>
      </c>
      <c r="C143" s="18" t="s">
        <v>106</v>
      </c>
      <c r="D143" s="19" t="s">
        <v>107</v>
      </c>
      <c r="E143" s="19" t="s">
        <v>108</v>
      </c>
      <c r="F143" s="18" t="s">
        <v>109</v>
      </c>
      <c r="G143" s="18" t="s">
        <v>109</v>
      </c>
      <c r="H143" s="19" t="s">
        <v>110</v>
      </c>
      <c r="I143" s="18" t="s">
        <v>109</v>
      </c>
      <c r="J143" s="18" t="s">
        <v>109</v>
      </c>
      <c r="K143" s="18" t="s">
        <v>109</v>
      </c>
      <c r="L143" s="19" t="s">
        <v>110</v>
      </c>
      <c r="M143" s="19" t="s">
        <v>110</v>
      </c>
      <c r="N143" s="16" t="s">
        <v>104</v>
      </c>
      <c r="O143" s="20" t="s">
        <v>110</v>
      </c>
      <c r="P143" s="19" t="s">
        <v>110</v>
      </c>
      <c r="Q143" s="18" t="s">
        <v>110</v>
      </c>
      <c r="R143" s="19" t="s">
        <v>110</v>
      </c>
      <c r="S143" s="19" t="s">
        <v>110</v>
      </c>
      <c r="T143" s="20" t="s">
        <v>110</v>
      </c>
      <c r="U143" s="18" t="s">
        <v>110</v>
      </c>
      <c r="V143" s="19" t="s">
        <v>111</v>
      </c>
      <c r="W143" s="19" t="s">
        <v>111</v>
      </c>
      <c r="X143" s="19" t="s">
        <v>111</v>
      </c>
      <c r="Y143" s="20" t="s">
        <v>110</v>
      </c>
      <c r="Z143" s="20" t="s">
        <v>110</v>
      </c>
      <c r="AA143" s="20" t="s">
        <v>110</v>
      </c>
      <c r="AB143" s="20" t="s">
        <v>110</v>
      </c>
      <c r="AC143" s="18" t="s">
        <v>110</v>
      </c>
      <c r="AD143" s="17"/>
    </row>
    <row r="144" spans="1:30" ht="11.25" customHeight="1">
      <c r="A144" s="108">
        <f>A140+1</f>
        <v>126</v>
      </c>
      <c r="B144" s="12" t="s">
        <v>224</v>
      </c>
      <c r="C144" s="40">
        <v>73.313333333333333</v>
      </c>
      <c r="D144" s="41">
        <v>96.699831884057957</v>
      </c>
      <c r="E144" s="41">
        <v>404.59209660289849</v>
      </c>
      <c r="F144" s="40">
        <v>2.0507246376811596</v>
      </c>
      <c r="G144" s="58">
        <v>0.21333333333333335</v>
      </c>
      <c r="H144" s="57" t="s">
        <v>0</v>
      </c>
      <c r="I144" s="29">
        <v>23.232608695652171</v>
      </c>
      <c r="J144" s="40">
        <v>1.6533333333333333</v>
      </c>
      <c r="K144" s="40">
        <v>1.19</v>
      </c>
      <c r="L144" s="41">
        <v>11.796666666666667</v>
      </c>
      <c r="M144" s="41">
        <v>28.763333333333332</v>
      </c>
      <c r="N144" s="25">
        <f t="shared" si="7"/>
        <v>126</v>
      </c>
      <c r="O144" s="42">
        <v>0.15333333333333332</v>
      </c>
      <c r="P144" s="41">
        <v>64.723333333333329</v>
      </c>
      <c r="Q144" s="40">
        <v>0.36</v>
      </c>
      <c r="R144" s="41" t="s">
        <v>36</v>
      </c>
      <c r="S144" s="41">
        <v>567.74333333333334</v>
      </c>
      <c r="T144" s="42">
        <v>0.17</v>
      </c>
      <c r="U144" s="40">
        <v>0.3</v>
      </c>
      <c r="V144" s="57" t="s">
        <v>0</v>
      </c>
      <c r="W144" s="57"/>
      <c r="X144" s="57"/>
      <c r="Y144" s="42">
        <v>0.08</v>
      </c>
      <c r="Z144" s="42" t="s">
        <v>36</v>
      </c>
      <c r="AA144" s="42">
        <v>0.10666666666666667</v>
      </c>
      <c r="AB144" s="42" t="s">
        <v>36</v>
      </c>
      <c r="AC144" s="40">
        <v>5.623333333333334</v>
      </c>
      <c r="AD144" s="12"/>
    </row>
    <row r="145" spans="1:30" ht="11.25" customHeight="1">
      <c r="A145" s="108">
        <f t="shared" si="6"/>
        <v>127</v>
      </c>
      <c r="B145" s="12" t="s">
        <v>225</v>
      </c>
      <c r="C145" s="37">
        <v>91.63</v>
      </c>
      <c r="D145" s="35">
        <v>27.365143478260869</v>
      </c>
      <c r="E145" s="41">
        <v>114.49576031304348</v>
      </c>
      <c r="F145" s="40">
        <v>1.4021739130434783</v>
      </c>
      <c r="G145" s="58">
        <v>0.22</v>
      </c>
      <c r="H145" s="57" t="s">
        <v>0</v>
      </c>
      <c r="I145" s="29">
        <v>6.1911594202898588</v>
      </c>
      <c r="J145" s="40">
        <v>4.8266666666666671</v>
      </c>
      <c r="K145" s="40">
        <v>0.55666666666666675</v>
      </c>
      <c r="L145" s="41">
        <v>19.97</v>
      </c>
      <c r="M145" s="41">
        <v>20.626666666666669</v>
      </c>
      <c r="N145" s="25">
        <f t="shared" si="7"/>
        <v>127</v>
      </c>
      <c r="O145" s="42">
        <v>0.14000000000000001</v>
      </c>
      <c r="P145" s="41">
        <v>29.02</v>
      </c>
      <c r="Q145" s="40">
        <v>0.33666666666666667</v>
      </c>
      <c r="R145" s="41" t="s">
        <v>36</v>
      </c>
      <c r="S145" s="41">
        <v>212.95</v>
      </c>
      <c r="T145" s="42">
        <v>7.0000000000000007E-2</v>
      </c>
      <c r="U145" s="40">
        <v>0.14000000000000001</v>
      </c>
      <c r="V145" s="57" t="s">
        <v>0</v>
      </c>
      <c r="W145" s="57">
        <v>12.666666666666666</v>
      </c>
      <c r="X145" s="57">
        <v>6.333333333333333</v>
      </c>
      <c r="Y145" s="42">
        <v>7.0000000000000007E-2</v>
      </c>
      <c r="Z145" s="42">
        <v>0.04</v>
      </c>
      <c r="AA145" s="42" t="s">
        <v>36</v>
      </c>
      <c r="AB145" s="42" t="s">
        <v>36</v>
      </c>
      <c r="AC145" s="40">
        <v>6.793333333333333</v>
      </c>
      <c r="AD145" s="12"/>
    </row>
    <row r="146" spans="1:30" ht="11.25" customHeight="1">
      <c r="A146" s="108">
        <f t="shared" si="6"/>
        <v>128</v>
      </c>
      <c r="B146" s="12" t="s">
        <v>226</v>
      </c>
      <c r="C146" s="27">
        <v>66.635333333333335</v>
      </c>
      <c r="D146" s="28">
        <v>125.81163499999998</v>
      </c>
      <c r="E146" s="28">
        <v>526.3958808399999</v>
      </c>
      <c r="F146" s="27">
        <v>4.4124999999999996</v>
      </c>
      <c r="G146" s="27">
        <v>3.9096666666666664</v>
      </c>
      <c r="H146" s="57" t="s">
        <v>0</v>
      </c>
      <c r="I146" s="29">
        <v>23.059166666666663</v>
      </c>
      <c r="J146" s="27">
        <v>23.921333333333337</v>
      </c>
      <c r="K146" s="27">
        <v>1.9833333333333332</v>
      </c>
      <c r="L146" s="28">
        <v>151.017</v>
      </c>
      <c r="M146" s="28">
        <v>65.322999999999993</v>
      </c>
      <c r="N146" s="25">
        <f t="shared" si="7"/>
        <v>128</v>
      </c>
      <c r="O146" s="30">
        <v>0.52199999999999991</v>
      </c>
      <c r="P146" s="28">
        <v>155.12266666666667</v>
      </c>
      <c r="Q146" s="27">
        <v>0.94600000000000006</v>
      </c>
      <c r="R146" s="28">
        <v>0.77099999999999991</v>
      </c>
      <c r="S146" s="28">
        <v>619.39699999999993</v>
      </c>
      <c r="T146" s="30">
        <v>1.1620000000000001</v>
      </c>
      <c r="U146" s="27">
        <v>0.63366666666666671</v>
      </c>
      <c r="V146" s="57" t="s">
        <v>0</v>
      </c>
      <c r="W146" s="57"/>
      <c r="X146" s="57"/>
      <c r="Y146" s="30">
        <v>0.13</v>
      </c>
      <c r="Z146" s="30">
        <v>0.02</v>
      </c>
      <c r="AA146" s="30">
        <v>0.20333333333333337</v>
      </c>
      <c r="AB146" s="38" t="s">
        <v>36</v>
      </c>
      <c r="AC146" s="27">
        <v>13.833333333333334</v>
      </c>
      <c r="AD146" s="12"/>
    </row>
    <row r="147" spans="1:30" ht="11.25" customHeight="1">
      <c r="A147" s="108">
        <f t="shared" si="6"/>
        <v>129</v>
      </c>
      <c r="B147" s="12" t="s">
        <v>227</v>
      </c>
      <c r="C147" s="27">
        <v>68.686666666666667</v>
      </c>
      <c r="D147" s="28">
        <v>125.35825000000003</v>
      </c>
      <c r="E147" s="28">
        <v>524.49891800000012</v>
      </c>
      <c r="F147" s="27">
        <v>0.57499999999999996</v>
      </c>
      <c r="G147" s="39">
        <v>0.29833333333333334</v>
      </c>
      <c r="H147" s="57" t="s">
        <v>0</v>
      </c>
      <c r="I147" s="29">
        <v>30.09</v>
      </c>
      <c r="J147" s="27">
        <v>1.5566666666666666</v>
      </c>
      <c r="K147" s="27">
        <v>0.35</v>
      </c>
      <c r="L147" s="28">
        <v>18.628333333333334</v>
      </c>
      <c r="M147" s="28">
        <v>26.815666666666669</v>
      </c>
      <c r="N147" s="25">
        <f t="shared" si="7"/>
        <v>129</v>
      </c>
      <c r="O147" s="30">
        <v>6.3666666666666663E-2</v>
      </c>
      <c r="P147" s="28">
        <v>22.41033333333333</v>
      </c>
      <c r="Q147" s="52">
        <v>7.4666666666666659E-2</v>
      </c>
      <c r="R147" s="28">
        <v>0.90666666666666662</v>
      </c>
      <c r="S147" s="28">
        <v>100.36233333333332</v>
      </c>
      <c r="T147" s="30">
        <v>1.4E-2</v>
      </c>
      <c r="U147" s="27">
        <v>0.17433333333333331</v>
      </c>
      <c r="V147" s="57" t="s">
        <v>0</v>
      </c>
      <c r="W147" s="57"/>
      <c r="X147" s="57"/>
      <c r="Y147" s="30">
        <v>0.06</v>
      </c>
      <c r="Z147" s="31" t="s">
        <v>36</v>
      </c>
      <c r="AA147" s="30">
        <v>0.03</v>
      </c>
      <c r="AB147" s="31" t="s">
        <v>36</v>
      </c>
      <c r="AC147" s="27">
        <v>11.066666666666668</v>
      </c>
      <c r="AD147" s="12"/>
    </row>
    <row r="148" spans="1:30" ht="11.25" customHeight="1">
      <c r="A148" s="108">
        <f t="shared" si="6"/>
        <v>130</v>
      </c>
      <c r="B148" s="12" t="s">
        <v>228</v>
      </c>
      <c r="C148" s="40">
        <v>61.843333333333334</v>
      </c>
      <c r="D148" s="41">
        <v>151.41695652173911</v>
      </c>
      <c r="E148" s="41">
        <v>633.52854608695645</v>
      </c>
      <c r="F148" s="40">
        <v>1.1304347826086958</v>
      </c>
      <c r="G148" s="58">
        <v>0.3</v>
      </c>
      <c r="H148" s="57" t="s">
        <v>0</v>
      </c>
      <c r="I148" s="29">
        <v>36.169565217391309</v>
      </c>
      <c r="J148" s="40">
        <v>1.8766666666666667</v>
      </c>
      <c r="K148" s="40">
        <v>0.55666666666666675</v>
      </c>
      <c r="L148" s="41">
        <v>15.19</v>
      </c>
      <c r="M148" s="41">
        <v>44.49666666666667</v>
      </c>
      <c r="N148" s="25">
        <f t="shared" si="7"/>
        <v>130</v>
      </c>
      <c r="O148" s="42">
        <v>0.05</v>
      </c>
      <c r="P148" s="41">
        <v>29.426666666666666</v>
      </c>
      <c r="Q148" s="40">
        <v>0.27</v>
      </c>
      <c r="R148" s="41">
        <v>2.15</v>
      </c>
      <c r="S148" s="41">
        <v>208.06</v>
      </c>
      <c r="T148" s="42">
        <v>6.6666666666666666E-2</v>
      </c>
      <c r="U148" s="40">
        <v>0.20333333333333334</v>
      </c>
      <c r="V148" s="57" t="s">
        <v>0</v>
      </c>
      <c r="W148" s="57"/>
      <c r="X148" s="57"/>
      <c r="Y148" s="42" t="s">
        <v>36</v>
      </c>
      <c r="Z148" s="42" t="s">
        <v>36</v>
      </c>
      <c r="AA148" s="42">
        <v>0.04</v>
      </c>
      <c r="AB148" s="42" t="s">
        <v>36</v>
      </c>
      <c r="AC148" s="40">
        <v>16.526666666666667</v>
      </c>
      <c r="AD148" s="12"/>
    </row>
    <row r="149" spans="1:30" ht="11.25" customHeight="1">
      <c r="A149" s="108">
        <f t="shared" si="6"/>
        <v>131</v>
      </c>
      <c r="B149" s="12" t="s">
        <v>229</v>
      </c>
      <c r="C149" s="27">
        <v>6.42</v>
      </c>
      <c r="D149" s="28">
        <v>405.69394166666666</v>
      </c>
      <c r="E149" s="28">
        <v>1697.4234519333334</v>
      </c>
      <c r="F149" s="27">
        <v>2.0625</v>
      </c>
      <c r="G149" s="39">
        <v>9.1199999999999992</v>
      </c>
      <c r="H149" s="57" t="s">
        <v>0</v>
      </c>
      <c r="I149" s="29">
        <v>80.30416666666666</v>
      </c>
      <c r="J149" s="27">
        <v>7.8166666666666673</v>
      </c>
      <c r="K149" s="27">
        <v>2.0933333333333333</v>
      </c>
      <c r="L149" s="28">
        <v>65.692333333333337</v>
      </c>
      <c r="M149" s="28">
        <v>34.335666666666661</v>
      </c>
      <c r="N149" s="25">
        <f t="shared" si="7"/>
        <v>131</v>
      </c>
      <c r="O149" s="30">
        <v>0.28899999999999998</v>
      </c>
      <c r="P149" s="28">
        <v>44.515666666666668</v>
      </c>
      <c r="Q149" s="27">
        <v>1.3563333333333334</v>
      </c>
      <c r="R149" s="28">
        <v>574.50800000000015</v>
      </c>
      <c r="S149" s="28">
        <v>201.37666666666667</v>
      </c>
      <c r="T149" s="31" t="s">
        <v>36</v>
      </c>
      <c r="U149" s="27">
        <v>0.17200000000000001</v>
      </c>
      <c r="V149" s="57" t="s">
        <v>0</v>
      </c>
      <c r="W149" s="57"/>
      <c r="X149" s="57"/>
      <c r="Y149" s="30">
        <v>0.1</v>
      </c>
      <c r="Z149" s="31" t="s">
        <v>36</v>
      </c>
      <c r="AA149" s="30">
        <v>0.15333333333333335</v>
      </c>
      <c r="AB149" s="31" t="s">
        <v>36</v>
      </c>
      <c r="AC149" s="47" t="s">
        <v>36</v>
      </c>
      <c r="AD149" s="12"/>
    </row>
    <row r="150" spans="1:30" s="98" customFormat="1" ht="11.25" customHeight="1">
      <c r="A150" s="108">
        <f t="shared" si="6"/>
        <v>132</v>
      </c>
      <c r="B150" s="98" t="s">
        <v>52</v>
      </c>
      <c r="C150" s="99">
        <v>36.565666666666665</v>
      </c>
      <c r="D150" s="100">
        <v>300.0552433891495</v>
      </c>
      <c r="E150" s="100">
        <v>1255.4311383402016</v>
      </c>
      <c r="F150" s="101">
        <v>1.3812500000000001</v>
      </c>
      <c r="G150" s="99">
        <v>11.195</v>
      </c>
      <c r="H150" s="108" t="s">
        <v>0</v>
      </c>
      <c r="I150" s="101">
        <v>50.251416666666664</v>
      </c>
      <c r="J150" s="99">
        <v>1.87</v>
      </c>
      <c r="K150" s="99">
        <v>0.60666666666666669</v>
      </c>
      <c r="L150" s="102">
        <v>23.053333333333331</v>
      </c>
      <c r="M150" s="102">
        <v>94.866666666666674</v>
      </c>
      <c r="N150" s="25">
        <f t="shared" si="7"/>
        <v>132</v>
      </c>
      <c r="O150" s="103">
        <v>0.18166666666666664</v>
      </c>
      <c r="P150" s="102">
        <v>56.543666666666667</v>
      </c>
      <c r="Q150" s="99">
        <v>0.32033333333333336</v>
      </c>
      <c r="R150" s="102">
        <v>8.9359999999999999</v>
      </c>
      <c r="S150" s="102">
        <v>176.06399999999999</v>
      </c>
      <c r="T150" s="103">
        <v>0.121</v>
      </c>
      <c r="U150" s="99">
        <v>0.437</v>
      </c>
      <c r="V150" s="57" t="s">
        <v>0</v>
      </c>
      <c r="W150" s="108"/>
      <c r="X150" s="108"/>
      <c r="Y150" s="103">
        <v>5.3333333333333337E-2</v>
      </c>
      <c r="Z150" s="103" t="s">
        <v>36</v>
      </c>
      <c r="AA150" s="103">
        <v>3.6666666666666674E-2</v>
      </c>
      <c r="AB150" s="103" t="s">
        <v>36</v>
      </c>
      <c r="AC150" s="99" t="s">
        <v>36</v>
      </c>
    </row>
    <row r="151" spans="1:30" ht="11.25" customHeight="1">
      <c r="A151" s="108">
        <f t="shared" si="6"/>
        <v>133</v>
      </c>
      <c r="B151" s="12" t="s">
        <v>230</v>
      </c>
      <c r="C151" s="40">
        <v>92.956666666666663</v>
      </c>
      <c r="D151" s="41">
        <v>21.14767681159422</v>
      </c>
      <c r="E151" s="41">
        <v>88.481879779710226</v>
      </c>
      <c r="F151" s="40">
        <v>1.985507246376812</v>
      </c>
      <c r="G151" s="58">
        <v>0.39333333333333337</v>
      </c>
      <c r="H151" s="57" t="s">
        <v>0</v>
      </c>
      <c r="I151" s="29">
        <v>3.6444927536231915</v>
      </c>
      <c r="J151" s="40">
        <v>3.3066666666666666</v>
      </c>
      <c r="K151" s="40">
        <v>1.02</v>
      </c>
      <c r="L151" s="41">
        <v>210.91666666666666</v>
      </c>
      <c r="M151" s="41">
        <v>57.813333333333333</v>
      </c>
      <c r="N151" s="25">
        <f t="shared" si="7"/>
        <v>133</v>
      </c>
      <c r="O151" s="42">
        <v>0.17333333333333334</v>
      </c>
      <c r="P151" s="41">
        <v>39.923333333333332</v>
      </c>
      <c r="Q151" s="40">
        <v>0.97333333333333327</v>
      </c>
      <c r="R151" s="41">
        <v>3.8866666666666667</v>
      </c>
      <c r="S151" s="41">
        <v>251.54666666666665</v>
      </c>
      <c r="T151" s="42">
        <v>0.16333333333333333</v>
      </c>
      <c r="U151" s="40">
        <v>0.46333333333333337</v>
      </c>
      <c r="V151" s="57" t="s">
        <v>0</v>
      </c>
      <c r="W151" s="57">
        <v>1034.8333333333335</v>
      </c>
      <c r="X151" s="57">
        <v>517.41666666666674</v>
      </c>
      <c r="Y151" s="42">
        <v>0.06</v>
      </c>
      <c r="Z151" s="42">
        <v>0.21</v>
      </c>
      <c r="AA151" s="42">
        <v>0.06</v>
      </c>
      <c r="AB151" s="42">
        <v>0.89666666666666661</v>
      </c>
      <c r="AC151" s="40">
        <v>2.3366666666666664</v>
      </c>
      <c r="AD151" s="12"/>
    </row>
    <row r="152" spans="1:30" ht="11.25" customHeight="1">
      <c r="A152" s="108">
        <f t="shared" si="6"/>
        <v>134</v>
      </c>
      <c r="B152" s="12" t="s">
        <v>231</v>
      </c>
      <c r="C152" s="40">
        <v>95.06</v>
      </c>
      <c r="D152" s="41">
        <v>13.747236086956516</v>
      </c>
      <c r="E152" s="41">
        <v>57.518435787826064</v>
      </c>
      <c r="F152" s="40">
        <v>1.3913043478260869</v>
      </c>
      <c r="G152" s="58">
        <v>7.2999999999999995E-2</v>
      </c>
      <c r="H152" s="57" t="s">
        <v>0</v>
      </c>
      <c r="I152" s="29">
        <v>2.7286956521739105</v>
      </c>
      <c r="J152" s="40">
        <v>2.1930000000000001</v>
      </c>
      <c r="K152" s="40">
        <v>0.747</v>
      </c>
      <c r="L152" s="41">
        <v>20.867000000000001</v>
      </c>
      <c r="M152" s="41">
        <v>9.6129999999999995</v>
      </c>
      <c r="N152" s="25">
        <f t="shared" si="7"/>
        <v>134</v>
      </c>
      <c r="O152" s="42">
        <v>7.0000000000000007E-2</v>
      </c>
      <c r="P152" s="41">
        <v>24.983000000000001</v>
      </c>
      <c r="Q152" s="40">
        <v>0.35</v>
      </c>
      <c r="R152" s="41">
        <v>10.993</v>
      </c>
      <c r="S152" s="41">
        <v>327.697</v>
      </c>
      <c r="T152" s="42">
        <v>0.02</v>
      </c>
      <c r="U152" s="40">
        <v>0.18</v>
      </c>
      <c r="V152" s="57" t="s">
        <v>0</v>
      </c>
      <c r="W152" s="57">
        <v>5.5</v>
      </c>
      <c r="X152" s="25">
        <v>2.75</v>
      </c>
      <c r="Y152" s="42">
        <v>5.7000000000000002E-2</v>
      </c>
      <c r="Z152" s="42">
        <v>0.02</v>
      </c>
      <c r="AA152" s="42">
        <v>0.04</v>
      </c>
      <c r="AB152" s="42" t="s">
        <v>36</v>
      </c>
      <c r="AC152" s="40">
        <v>9.6329999999999991</v>
      </c>
      <c r="AD152" s="12"/>
    </row>
    <row r="153" spans="1:30" ht="11.25" customHeight="1">
      <c r="A153" s="108">
        <f t="shared" si="6"/>
        <v>135</v>
      </c>
      <c r="B153" s="71" t="s">
        <v>232</v>
      </c>
      <c r="C153" s="52">
        <v>93.43</v>
      </c>
      <c r="D153" s="28">
        <v>18.107389052172486</v>
      </c>
      <c r="E153" s="49">
        <v>75.761315794289686</v>
      </c>
      <c r="F153" s="27">
        <v>2.1104166666666671</v>
      </c>
      <c r="G153" s="39">
        <v>0.16766666666666666</v>
      </c>
      <c r="H153" s="57" t="s">
        <v>0</v>
      </c>
      <c r="I153" s="29">
        <v>3.2365833333333267</v>
      </c>
      <c r="J153" s="52">
        <v>1.891</v>
      </c>
      <c r="K153" s="52">
        <v>1.0553333333333335</v>
      </c>
      <c r="L153" s="49">
        <v>68.178333333333342</v>
      </c>
      <c r="M153" s="49">
        <v>15.618333333333332</v>
      </c>
      <c r="N153" s="25">
        <f t="shared" si="7"/>
        <v>135</v>
      </c>
      <c r="O153" s="48">
        <v>0.13866666666666669</v>
      </c>
      <c r="P153" s="49">
        <v>58.398333333333333</v>
      </c>
      <c r="Q153" s="52">
        <v>1.097</v>
      </c>
      <c r="R153" s="49">
        <v>2.8793333333333337</v>
      </c>
      <c r="S153" s="49">
        <v>363.56633333333326</v>
      </c>
      <c r="T153" s="48">
        <v>4.8333333333333332E-2</v>
      </c>
      <c r="U153" s="52">
        <v>0.28399999999999997</v>
      </c>
      <c r="V153" s="57" t="s">
        <v>0</v>
      </c>
      <c r="W153" s="57"/>
      <c r="X153" s="57"/>
      <c r="Y153" s="48">
        <v>4.6666666666666669E-2</v>
      </c>
      <c r="Z153" s="48">
        <v>0.04</v>
      </c>
      <c r="AA153" s="48">
        <v>0.05</v>
      </c>
      <c r="AB153" s="31" t="s">
        <v>36</v>
      </c>
      <c r="AC153" s="52">
        <v>38.553333333333335</v>
      </c>
      <c r="AD153" s="12"/>
    </row>
    <row r="154" spans="1:30" s="98" customFormat="1" ht="11.25" customHeight="1">
      <c r="A154" s="108">
        <f t="shared" si="6"/>
        <v>136</v>
      </c>
      <c r="B154" s="98" t="s">
        <v>56</v>
      </c>
      <c r="C154" s="99">
        <v>54.954000000000001</v>
      </c>
      <c r="D154" s="100">
        <v>180.77527399341261</v>
      </c>
      <c r="E154" s="100">
        <v>756.36374638843836</v>
      </c>
      <c r="F154" s="101">
        <v>5.8583333333333325</v>
      </c>
      <c r="G154" s="99">
        <v>1.9433333333333334</v>
      </c>
      <c r="H154" s="102">
        <v>15.077666666666666</v>
      </c>
      <c r="I154" s="101">
        <v>36.78</v>
      </c>
      <c r="J154" s="99">
        <v>1.78</v>
      </c>
      <c r="K154" s="99">
        <v>0.46433333333333332</v>
      </c>
      <c r="L154" s="102">
        <v>11.421333333333331</v>
      </c>
      <c r="M154" s="102">
        <v>17.898</v>
      </c>
      <c r="N154" s="25">
        <f t="shared" si="7"/>
        <v>136</v>
      </c>
      <c r="O154" s="103">
        <v>0.29799999999999999</v>
      </c>
      <c r="P154" s="102">
        <v>68.37233333333333</v>
      </c>
      <c r="Q154" s="99">
        <v>1.6496666666666666</v>
      </c>
      <c r="R154" s="102">
        <v>7.0680000000000005</v>
      </c>
      <c r="S154" s="102">
        <v>163.70033333333333</v>
      </c>
      <c r="T154" s="103">
        <v>0.10366666666666667</v>
      </c>
      <c r="U154" s="99">
        <v>0.48033333333333328</v>
      </c>
      <c r="V154" s="102">
        <v>15.473333333333334</v>
      </c>
      <c r="W154" s="102"/>
      <c r="X154" s="102"/>
      <c r="Y154" s="103">
        <v>7.6666666666666675E-2</v>
      </c>
      <c r="Z154" s="103" t="s">
        <v>36</v>
      </c>
      <c r="AA154" s="103">
        <v>3.6666666666666667E-2</v>
      </c>
      <c r="AB154" s="103" t="s">
        <v>36</v>
      </c>
      <c r="AC154" s="99" t="s">
        <v>36</v>
      </c>
    </row>
    <row r="155" spans="1:30" ht="11.25" customHeight="1">
      <c r="A155" s="108">
        <f t="shared" si="6"/>
        <v>137</v>
      </c>
      <c r="B155" s="12" t="s">
        <v>233</v>
      </c>
      <c r="C155" s="40">
        <v>93.84333333333332</v>
      </c>
      <c r="D155" s="41">
        <v>18.18662463768122</v>
      </c>
      <c r="E155" s="41">
        <v>76.092837484058222</v>
      </c>
      <c r="F155" s="40">
        <v>1.2028985507246377</v>
      </c>
      <c r="G155" s="58">
        <v>5.3333333333333337E-2</v>
      </c>
      <c r="H155" s="57" t="s">
        <v>0</v>
      </c>
      <c r="I155" s="29">
        <v>4.1471014492753762</v>
      </c>
      <c r="J155" s="40">
        <v>2.6433333333333335</v>
      </c>
      <c r="K155" s="40">
        <v>0.7533333333333333</v>
      </c>
      <c r="L155" s="41">
        <v>42.393333333333338</v>
      </c>
      <c r="M155" s="41">
        <v>14.6</v>
      </c>
      <c r="N155" s="25">
        <f t="shared" si="7"/>
        <v>137</v>
      </c>
      <c r="O155" s="42">
        <v>4.416666666666667</v>
      </c>
      <c r="P155" s="41">
        <v>16.566666666666666</v>
      </c>
      <c r="Q155" s="40">
        <v>0.22333333333333336</v>
      </c>
      <c r="R155" s="41">
        <v>2.46</v>
      </c>
      <c r="S155" s="41">
        <v>279.65333333333336</v>
      </c>
      <c r="T155" s="42">
        <v>0.02</v>
      </c>
      <c r="U155" s="40">
        <v>0.19</v>
      </c>
      <c r="V155" s="57" t="s">
        <v>0</v>
      </c>
      <c r="W155" s="57"/>
      <c r="X155" s="57"/>
      <c r="Y155" s="42">
        <v>6.6666666666666666E-2</v>
      </c>
      <c r="Z155" s="42" t="s">
        <v>36</v>
      </c>
      <c r="AA155" s="42">
        <v>0.03</v>
      </c>
      <c r="AB155" s="42" t="s">
        <v>36</v>
      </c>
      <c r="AC155" s="40">
        <v>9.5500000000000007</v>
      </c>
      <c r="AD155" s="12"/>
    </row>
    <row r="156" spans="1:30" ht="11.25" customHeight="1">
      <c r="A156" s="108">
        <f t="shared" si="6"/>
        <v>138</v>
      </c>
      <c r="B156" s="12" t="s">
        <v>660</v>
      </c>
      <c r="C156" s="27">
        <v>91.366666666666674</v>
      </c>
      <c r="D156" s="28">
        <v>23.199716434081346</v>
      </c>
      <c r="E156" s="28">
        <v>97.067613560196349</v>
      </c>
      <c r="F156" s="27">
        <v>1.7916666666666667</v>
      </c>
      <c r="G156" s="39">
        <v>0.40333333333333332</v>
      </c>
      <c r="H156" s="57" t="s">
        <v>0</v>
      </c>
      <c r="I156" s="29">
        <v>4.328333333333326</v>
      </c>
      <c r="J156" s="27">
        <v>3.15</v>
      </c>
      <c r="K156" s="27">
        <v>2.11</v>
      </c>
      <c r="L156" s="28">
        <v>58.288999999999994</v>
      </c>
      <c r="M156" s="28">
        <v>33.702666666666666</v>
      </c>
      <c r="N156" s="25">
        <f t="shared" si="7"/>
        <v>138</v>
      </c>
      <c r="O156" s="30">
        <v>10.819000000000001</v>
      </c>
      <c r="P156" s="28">
        <v>40.264666666666663</v>
      </c>
      <c r="Q156" s="27">
        <v>0.30333333333333329</v>
      </c>
      <c r="R156" s="28">
        <v>513.82033333333322</v>
      </c>
      <c r="S156" s="28">
        <v>243.96933333333334</v>
      </c>
      <c r="T156" s="30">
        <v>0.2273333333333333</v>
      </c>
      <c r="U156" s="27">
        <v>0.73166666666666658</v>
      </c>
      <c r="V156" s="57" t="s">
        <v>0</v>
      </c>
      <c r="W156" s="57"/>
      <c r="X156" s="57"/>
      <c r="Y156" s="60">
        <v>0.06</v>
      </c>
      <c r="Z156" s="60">
        <v>0.04</v>
      </c>
      <c r="AA156" s="60" t="s">
        <v>36</v>
      </c>
      <c r="AB156" s="60" t="s">
        <v>36</v>
      </c>
      <c r="AC156" s="27">
        <v>1.98</v>
      </c>
      <c r="AD156" s="12"/>
    </row>
    <row r="157" spans="1:30" ht="11.25" customHeight="1">
      <c r="A157" s="14">
        <f t="shared" si="6"/>
        <v>139</v>
      </c>
      <c r="B157" s="12" t="s">
        <v>661</v>
      </c>
      <c r="C157" s="27">
        <v>89.444000000000003</v>
      </c>
      <c r="D157" s="28">
        <v>29.431963333333321</v>
      </c>
      <c r="E157" s="28">
        <v>123.14333458666663</v>
      </c>
      <c r="F157" s="27">
        <v>2.4583333333333335</v>
      </c>
      <c r="G157" s="39">
        <v>0.45</v>
      </c>
      <c r="H157" s="57" t="s">
        <v>0</v>
      </c>
      <c r="I157" s="29">
        <v>5.5089999999999968</v>
      </c>
      <c r="J157" s="27">
        <v>2.5499999999999998</v>
      </c>
      <c r="K157" s="27">
        <v>2.1386666666666669</v>
      </c>
      <c r="L157" s="28">
        <v>32.438999999999993</v>
      </c>
      <c r="M157" s="28">
        <v>25.492333333333335</v>
      </c>
      <c r="N157" s="25">
        <f>A157</f>
        <v>139</v>
      </c>
      <c r="O157" s="30">
        <v>0.14133333333333334</v>
      </c>
      <c r="P157" s="28">
        <v>54.961999999999996</v>
      </c>
      <c r="Q157" s="27">
        <v>0.17766666666666667</v>
      </c>
      <c r="R157" s="28">
        <v>562.68533333333323</v>
      </c>
      <c r="S157" s="28">
        <v>206.41600000000003</v>
      </c>
      <c r="T157" s="30">
        <v>7.9666666666666663E-2</v>
      </c>
      <c r="U157" s="27">
        <v>0.35600000000000004</v>
      </c>
      <c r="V157" s="57" t="s">
        <v>0</v>
      </c>
      <c r="W157" s="57"/>
      <c r="X157" s="57"/>
      <c r="Y157" s="30">
        <v>0.03</v>
      </c>
      <c r="Z157" s="38" t="s">
        <v>36</v>
      </c>
      <c r="AA157" s="38" t="s">
        <v>36</v>
      </c>
      <c r="AB157" s="38" t="s">
        <v>36</v>
      </c>
      <c r="AC157" s="27">
        <v>8.6633333333333322</v>
      </c>
      <c r="AD157" s="12"/>
    </row>
    <row r="158" spans="1:30" ht="11.25" customHeight="1">
      <c r="A158" s="14">
        <f t="shared" si="6"/>
        <v>140</v>
      </c>
      <c r="B158" s="71" t="s">
        <v>234</v>
      </c>
      <c r="C158" s="52">
        <v>33.735999999999997</v>
      </c>
      <c r="D158" s="28">
        <v>363.07791333333336</v>
      </c>
      <c r="E158" s="49">
        <v>1519.1179893866667</v>
      </c>
      <c r="F158" s="27">
        <v>5.1208333333333336</v>
      </c>
      <c r="G158" s="52">
        <v>24.567333333333334</v>
      </c>
      <c r="H158" s="49">
        <v>67.726666666666659</v>
      </c>
      <c r="I158" s="29">
        <v>34.241500000000002</v>
      </c>
      <c r="J158" s="52">
        <v>0.55833333333333324</v>
      </c>
      <c r="K158" s="52">
        <v>2.3343333333333334</v>
      </c>
      <c r="L158" s="49">
        <v>102.49366666666667</v>
      </c>
      <c r="M158" s="49">
        <v>8.238999999999999</v>
      </c>
      <c r="N158" s="25">
        <f t="shared" si="7"/>
        <v>140</v>
      </c>
      <c r="O158" s="97">
        <v>3.266666666666667E-2</v>
      </c>
      <c r="P158" s="49">
        <v>93.736666666666679</v>
      </c>
      <c r="Q158" s="52">
        <v>0.27666666666666667</v>
      </c>
      <c r="R158" s="49">
        <v>773.49333333333334</v>
      </c>
      <c r="S158" s="49">
        <v>93.093000000000004</v>
      </c>
      <c r="T158" s="48">
        <v>5.6666666666666671E-3</v>
      </c>
      <c r="U158" s="52">
        <v>0.63</v>
      </c>
      <c r="V158" s="49">
        <v>61.31</v>
      </c>
      <c r="W158" s="49"/>
      <c r="X158" s="49"/>
      <c r="Y158" s="48">
        <v>3.6666666666666667E-2</v>
      </c>
      <c r="Z158" s="48">
        <v>9.6666666666666679E-2</v>
      </c>
      <c r="AA158" s="48">
        <v>3.6666666666666667E-2</v>
      </c>
      <c r="AB158" s="38" t="s">
        <v>36</v>
      </c>
      <c r="AC158" s="61" t="s">
        <v>147</v>
      </c>
      <c r="AD158" s="12"/>
    </row>
    <row r="159" spans="1:30" ht="11.25" customHeight="1">
      <c r="A159" s="14">
        <f t="shared" si="6"/>
        <v>141</v>
      </c>
      <c r="B159" s="12" t="s">
        <v>235</v>
      </c>
      <c r="C159" s="27">
        <v>41.836999999999996</v>
      </c>
      <c r="D159" s="28">
        <v>294.53800000000001</v>
      </c>
      <c r="E159" s="28">
        <v>1232.346992</v>
      </c>
      <c r="F159" s="27">
        <v>3.6479999999999997</v>
      </c>
      <c r="G159" s="27">
        <v>13.988666666666667</v>
      </c>
      <c r="H159" s="25">
        <v>63.054333333333339</v>
      </c>
      <c r="I159" s="29">
        <v>38.512000000000008</v>
      </c>
      <c r="J159" s="27">
        <v>0.97633333333333328</v>
      </c>
      <c r="K159" s="27">
        <v>2.0143333333333335</v>
      </c>
      <c r="L159" s="28">
        <v>87.563666666666677</v>
      </c>
      <c r="M159" s="28">
        <v>6.8256666666666668</v>
      </c>
      <c r="N159" s="25">
        <f t="shared" si="7"/>
        <v>141</v>
      </c>
      <c r="O159" s="38" t="s">
        <v>36</v>
      </c>
      <c r="P159" s="28">
        <v>78.842666666666673</v>
      </c>
      <c r="Q159" s="27">
        <v>0.28766666666666668</v>
      </c>
      <c r="R159" s="28">
        <v>404.99399999999997</v>
      </c>
      <c r="S159" s="28">
        <v>58.080333333333336</v>
      </c>
      <c r="T159" s="38" t="s">
        <v>36</v>
      </c>
      <c r="U159" s="27">
        <v>0.42666666666666669</v>
      </c>
      <c r="V159" s="25">
        <v>47.50333333333333</v>
      </c>
      <c r="W159" s="25"/>
      <c r="X159" s="25"/>
      <c r="Y159" s="38" t="s">
        <v>36</v>
      </c>
      <c r="Z159" s="38">
        <v>7.6666666666666675E-2</v>
      </c>
      <c r="AA159" s="38" t="s">
        <v>36</v>
      </c>
      <c r="AB159" s="38" t="s">
        <v>36</v>
      </c>
      <c r="AC159" s="29" t="s">
        <v>147</v>
      </c>
      <c r="AD159" s="12"/>
    </row>
    <row r="160" spans="1:30" ht="11.25" customHeight="1">
      <c r="A160" s="14">
        <f t="shared" si="6"/>
        <v>142</v>
      </c>
      <c r="B160" s="12" t="s">
        <v>236</v>
      </c>
      <c r="C160" s="40">
        <v>96.786666666666676</v>
      </c>
      <c r="D160" s="41">
        <v>9.5336913043478191</v>
      </c>
      <c r="E160" s="41">
        <v>39.888964417391279</v>
      </c>
      <c r="F160" s="40">
        <v>0.86956521739130432</v>
      </c>
      <c r="G160" s="58" t="s">
        <v>36</v>
      </c>
      <c r="H160" s="57" t="s">
        <v>0</v>
      </c>
      <c r="I160" s="29">
        <v>2.0371014492753532</v>
      </c>
      <c r="J160" s="40">
        <v>1.1200000000000001</v>
      </c>
      <c r="K160" s="40">
        <v>0.28999999999999998</v>
      </c>
      <c r="L160" s="41">
        <v>9.6166666666666671</v>
      </c>
      <c r="M160" s="41">
        <v>9.34</v>
      </c>
      <c r="N160" s="25">
        <f t="shared" si="7"/>
        <v>142</v>
      </c>
      <c r="O160" s="42">
        <v>8.3333333333333329E-2</v>
      </c>
      <c r="P160" s="41">
        <v>12.323333333333332</v>
      </c>
      <c r="Q160" s="40">
        <v>0.1466666666666667</v>
      </c>
      <c r="R160" s="41" t="s">
        <v>36</v>
      </c>
      <c r="S160" s="41">
        <v>153.69333333333336</v>
      </c>
      <c r="T160" s="42">
        <v>3.6666666666666674E-2</v>
      </c>
      <c r="U160" s="40">
        <v>0.12666666666666668</v>
      </c>
      <c r="V160" s="57" t="s">
        <v>0</v>
      </c>
      <c r="W160" s="57">
        <v>3.583333333333333</v>
      </c>
      <c r="X160" s="25">
        <v>1.7916666666666665</v>
      </c>
      <c r="Y160" s="42" t="s">
        <v>36</v>
      </c>
      <c r="Z160" s="42">
        <v>0.03</v>
      </c>
      <c r="AA160" s="42" t="s">
        <v>36</v>
      </c>
      <c r="AB160" s="42" t="s">
        <v>36</v>
      </c>
      <c r="AC160" s="40">
        <v>4.9866666666666672</v>
      </c>
      <c r="AD160" s="12"/>
    </row>
    <row r="161" spans="1:30" ht="11.25" customHeight="1">
      <c r="A161" s="14">
        <f t="shared" si="6"/>
        <v>143</v>
      </c>
      <c r="B161" s="12" t="s">
        <v>237</v>
      </c>
      <c r="C161" s="40">
        <v>91.876666666666665</v>
      </c>
      <c r="D161" s="41">
        <v>27.92745942028985</v>
      </c>
      <c r="E161" s="41">
        <v>116.84849021449274</v>
      </c>
      <c r="F161" s="40">
        <v>1.2246376811594204</v>
      </c>
      <c r="G161" s="58">
        <v>0.4366666666666667</v>
      </c>
      <c r="H161" s="57" t="s">
        <v>0</v>
      </c>
      <c r="I161" s="29">
        <v>5.9620289855072475</v>
      </c>
      <c r="J161" s="40">
        <v>1.92</v>
      </c>
      <c r="K161" s="40">
        <v>0.5</v>
      </c>
      <c r="L161" s="41">
        <v>9.61</v>
      </c>
      <c r="M161" s="41">
        <v>10.9</v>
      </c>
      <c r="N161" s="25">
        <f t="shared" si="7"/>
        <v>143</v>
      </c>
      <c r="O161" s="42">
        <v>8.3333333333333329E-2</v>
      </c>
      <c r="P161" s="41">
        <v>22.383333333333329</v>
      </c>
      <c r="Q161" s="40">
        <v>0.41333333333333333</v>
      </c>
      <c r="R161" s="41" t="s">
        <v>36</v>
      </c>
      <c r="S161" s="41">
        <v>221.33333333333334</v>
      </c>
      <c r="T161" s="42">
        <v>0.04</v>
      </c>
      <c r="U161" s="40">
        <v>0.15</v>
      </c>
      <c r="V161" s="57" t="s">
        <v>0</v>
      </c>
      <c r="W161" s="136">
        <v>40</v>
      </c>
      <c r="X161" s="138">
        <v>20</v>
      </c>
      <c r="Y161" s="42">
        <v>0.04</v>
      </c>
      <c r="Z161" s="42">
        <v>0.03</v>
      </c>
      <c r="AA161" s="42">
        <v>0.06</v>
      </c>
      <c r="AB161" s="42" t="s">
        <v>36</v>
      </c>
      <c r="AC161" s="40">
        <v>201.36</v>
      </c>
      <c r="AD161" s="12"/>
    </row>
    <row r="162" spans="1:30" ht="11.25" customHeight="1">
      <c r="A162" s="14">
        <f t="shared" si="6"/>
        <v>144</v>
      </c>
      <c r="B162" s="12" t="s">
        <v>238</v>
      </c>
      <c r="C162" s="40">
        <v>93.52</v>
      </c>
      <c r="D162" s="41">
        <v>21.285881159420292</v>
      </c>
      <c r="E162" s="41">
        <v>89.060126771014509</v>
      </c>
      <c r="F162" s="40">
        <v>1.0507246376811594</v>
      </c>
      <c r="G162" s="58">
        <v>0.15</v>
      </c>
      <c r="H162" s="57" t="s">
        <v>0</v>
      </c>
      <c r="I162" s="29">
        <v>4.8926086956521777</v>
      </c>
      <c r="J162" s="40">
        <v>2.563333333333333</v>
      </c>
      <c r="K162" s="40">
        <v>0.38666666666666671</v>
      </c>
      <c r="L162" s="41">
        <v>8.7633333333333336</v>
      </c>
      <c r="M162" s="41">
        <v>7.79</v>
      </c>
      <c r="N162" s="25">
        <f t="shared" si="7"/>
        <v>144</v>
      </c>
      <c r="O162" s="42">
        <v>0.14333333333333334</v>
      </c>
      <c r="P162" s="41">
        <v>16.513333333333332</v>
      </c>
      <c r="Q162" s="40">
        <v>0.41</v>
      </c>
      <c r="R162" s="41" t="s">
        <v>36</v>
      </c>
      <c r="S162" s="41">
        <v>174.33</v>
      </c>
      <c r="T162" s="42">
        <v>7.0000000000000007E-2</v>
      </c>
      <c r="U162" s="40">
        <v>0.14000000000000001</v>
      </c>
      <c r="V162" s="57" t="s">
        <v>0</v>
      </c>
      <c r="W162" s="136">
        <v>46</v>
      </c>
      <c r="X162" s="138">
        <v>23</v>
      </c>
      <c r="Y162" s="42" t="s">
        <v>36</v>
      </c>
      <c r="Z162" s="42" t="s">
        <v>36</v>
      </c>
      <c r="AA162" s="42" t="s">
        <v>36</v>
      </c>
      <c r="AB162" s="42" t="s">
        <v>36</v>
      </c>
      <c r="AC162" s="40">
        <v>100.21</v>
      </c>
      <c r="AD162" s="12"/>
    </row>
    <row r="163" spans="1:30" ht="11.25" customHeight="1">
      <c r="A163" s="14">
        <f t="shared" si="6"/>
        <v>145</v>
      </c>
      <c r="B163" s="12" t="s">
        <v>239</v>
      </c>
      <c r="C163" s="40">
        <v>92.903333333333322</v>
      </c>
      <c r="D163" s="41">
        <v>23.281363768116009</v>
      </c>
      <c r="E163" s="41">
        <v>97.409226005797379</v>
      </c>
      <c r="F163" s="40">
        <v>1.0398550724637681</v>
      </c>
      <c r="G163" s="58">
        <v>0.1466666666666667</v>
      </c>
      <c r="H163" s="57" t="s">
        <v>0</v>
      </c>
      <c r="I163" s="29">
        <v>5.4668115942029107</v>
      </c>
      <c r="J163" s="40">
        <v>1.5933333333333335</v>
      </c>
      <c r="K163" s="40">
        <v>0.44333333333333336</v>
      </c>
      <c r="L163" s="41">
        <v>6.37</v>
      </c>
      <c r="M163" s="41">
        <v>11.13</v>
      </c>
      <c r="N163" s="25">
        <f t="shared" si="7"/>
        <v>145</v>
      </c>
      <c r="O163" s="42">
        <v>6.3333333333333339E-2</v>
      </c>
      <c r="P163" s="41">
        <v>19.96</v>
      </c>
      <c r="Q163" s="40">
        <v>0.33333333333333331</v>
      </c>
      <c r="R163" s="41" t="s">
        <v>36</v>
      </c>
      <c r="S163" s="41">
        <v>210.91666666666666</v>
      </c>
      <c r="T163" s="42">
        <v>4.3333333333333335E-2</v>
      </c>
      <c r="U163" s="40">
        <v>0.15333333333333332</v>
      </c>
      <c r="V163" s="57" t="s">
        <v>0</v>
      </c>
      <c r="W163" s="136">
        <v>86</v>
      </c>
      <c r="X163" s="138">
        <v>43</v>
      </c>
      <c r="Y163" s="42">
        <v>4.6666666666666669E-2</v>
      </c>
      <c r="Z163" s="42">
        <v>5.6666666666666664E-2</v>
      </c>
      <c r="AA163" s="42">
        <v>0.02</v>
      </c>
      <c r="AB163" s="42" t="s">
        <v>36</v>
      </c>
      <c r="AC163" s="40">
        <v>158.21</v>
      </c>
      <c r="AD163" s="12"/>
    </row>
    <row r="164" spans="1:30" ht="11.25" customHeight="1">
      <c r="A164" s="14">
        <f t="shared" si="6"/>
        <v>146</v>
      </c>
      <c r="B164" s="12" t="s">
        <v>240</v>
      </c>
      <c r="C164" s="40">
        <v>12.583333333333334</v>
      </c>
      <c r="D164" s="41">
        <v>351.2267333333333</v>
      </c>
      <c r="E164" s="41">
        <v>1469.5326522666667</v>
      </c>
      <c r="F164" s="40">
        <v>0.43</v>
      </c>
      <c r="G164" s="58" t="s">
        <v>36</v>
      </c>
      <c r="H164" s="57" t="s">
        <v>0</v>
      </c>
      <c r="I164" s="29">
        <v>86.773333333333326</v>
      </c>
      <c r="J164" s="40">
        <v>0.23666666666666666</v>
      </c>
      <c r="K164" s="40">
        <v>0.17333333333333334</v>
      </c>
      <c r="L164" s="41">
        <v>27.413333333333338</v>
      </c>
      <c r="M164" s="41">
        <v>4.0999999999999996</v>
      </c>
      <c r="N164" s="25">
        <f t="shared" si="7"/>
        <v>146</v>
      </c>
      <c r="O164" s="42">
        <v>8.7666666666666671E-2</v>
      </c>
      <c r="P164" s="41">
        <v>8.3800000000000008</v>
      </c>
      <c r="Q164" s="40">
        <v>0.51</v>
      </c>
      <c r="R164" s="41">
        <v>1.5766666666666669</v>
      </c>
      <c r="S164" s="41">
        <v>37.633333333333333</v>
      </c>
      <c r="T164" s="42" t="s">
        <v>36</v>
      </c>
      <c r="U164" s="40" t="s">
        <v>36</v>
      </c>
      <c r="V164" s="57" t="s">
        <v>0</v>
      </c>
      <c r="W164" s="57"/>
      <c r="X164" s="57"/>
      <c r="Y164" s="42" t="s">
        <v>36</v>
      </c>
      <c r="Z164" s="42" t="s">
        <v>36</v>
      </c>
      <c r="AA164" s="42" t="s">
        <v>36</v>
      </c>
      <c r="AB164" s="42" t="s">
        <v>36</v>
      </c>
      <c r="AC164" s="40" t="s">
        <v>36</v>
      </c>
      <c r="AD164" s="12"/>
    </row>
    <row r="165" spans="1:30" s="98" customFormat="1" ht="11.25" customHeight="1">
      <c r="A165" s="14">
        <f t="shared" si="6"/>
        <v>147</v>
      </c>
      <c r="B165" s="98" t="s">
        <v>76</v>
      </c>
      <c r="C165" s="99">
        <v>90.575333333333333</v>
      </c>
      <c r="D165" s="100">
        <v>29.939262150069077</v>
      </c>
      <c r="E165" s="100">
        <v>125.26587283588903</v>
      </c>
      <c r="F165" s="101">
        <v>1.91875</v>
      </c>
      <c r="G165" s="99">
        <v>0.29899999999999999</v>
      </c>
      <c r="H165" s="108" t="s">
        <v>0</v>
      </c>
      <c r="I165" s="101">
        <v>6.3739166666666662</v>
      </c>
      <c r="J165" s="99">
        <v>4.5533333333333337</v>
      </c>
      <c r="K165" s="99">
        <v>0.83300000000000007</v>
      </c>
      <c r="L165" s="102">
        <v>112.15966666666667</v>
      </c>
      <c r="M165" s="102">
        <v>49.969000000000001</v>
      </c>
      <c r="N165" s="25">
        <f t="shared" si="7"/>
        <v>147</v>
      </c>
      <c r="O165" s="103">
        <v>0.46400000000000002</v>
      </c>
      <c r="P165" s="102">
        <v>55.825000000000003</v>
      </c>
      <c r="Q165" s="99">
        <v>0.36899999999999999</v>
      </c>
      <c r="R165" s="102">
        <v>0.89100000000000001</v>
      </c>
      <c r="S165" s="102">
        <v>248.80433333333335</v>
      </c>
      <c r="T165" s="103">
        <v>0.16666666666666666</v>
      </c>
      <c r="U165" s="99">
        <v>0.58900000000000008</v>
      </c>
      <c r="V165" s="108" t="s">
        <v>0</v>
      </c>
      <c r="W165" s="108">
        <v>49.305555555555557</v>
      </c>
      <c r="X165" s="108">
        <v>24.652777777777779</v>
      </c>
      <c r="Y165" s="103">
        <v>0.10333333333333333</v>
      </c>
      <c r="Z165" s="103" t="s">
        <v>36</v>
      </c>
      <c r="AA165" s="103">
        <v>0.03</v>
      </c>
      <c r="AB165" s="103" t="s">
        <v>36</v>
      </c>
      <c r="AC165" s="99">
        <v>5.5966666666666667</v>
      </c>
    </row>
    <row r="166" spans="1:30" ht="11.25" customHeight="1">
      <c r="A166" s="14">
        <f t="shared" si="6"/>
        <v>148</v>
      </c>
      <c r="B166" s="12" t="s">
        <v>241</v>
      </c>
      <c r="C166" s="40">
        <v>95.063333333333333</v>
      </c>
      <c r="D166" s="41">
        <v>13.738126086956488</v>
      </c>
      <c r="E166" s="41">
        <v>57.48031954782595</v>
      </c>
      <c r="F166" s="40">
        <v>1.3913043478260869</v>
      </c>
      <c r="G166" s="58">
        <v>7.3333333333333348E-2</v>
      </c>
      <c r="H166" s="57" t="s">
        <v>0</v>
      </c>
      <c r="I166" s="29">
        <v>2.7253623188405807</v>
      </c>
      <c r="J166" s="40">
        <v>2.1933333333333334</v>
      </c>
      <c r="K166" s="40">
        <v>0.7466666666666667</v>
      </c>
      <c r="L166" s="41">
        <v>20.866666666666667</v>
      </c>
      <c r="M166" s="41">
        <v>9.6133333333333315</v>
      </c>
      <c r="N166" s="25">
        <f t="shared" si="7"/>
        <v>148</v>
      </c>
      <c r="O166" s="42">
        <v>7.0000000000000007E-2</v>
      </c>
      <c r="P166" s="41">
        <v>24.983333333333331</v>
      </c>
      <c r="Q166" s="40">
        <v>0.35</v>
      </c>
      <c r="R166" s="41">
        <v>10.993333333333334</v>
      </c>
      <c r="S166" s="41">
        <v>327.69666666666672</v>
      </c>
      <c r="T166" s="42">
        <v>0.02</v>
      </c>
      <c r="U166" s="40">
        <v>0.18</v>
      </c>
      <c r="V166" s="57" t="s">
        <v>0</v>
      </c>
      <c r="W166" s="57"/>
      <c r="X166" s="57"/>
      <c r="Y166" s="42">
        <v>5.6666666666666664E-2</v>
      </c>
      <c r="Z166" s="42">
        <v>0.02</v>
      </c>
      <c r="AA166" s="42">
        <v>0.04</v>
      </c>
      <c r="AB166" s="42" t="s">
        <v>36</v>
      </c>
      <c r="AC166" s="40">
        <v>9.6333333333333329</v>
      </c>
      <c r="AD166" s="12"/>
    </row>
    <row r="167" spans="1:30" ht="11.25" customHeight="1">
      <c r="A167" s="14">
        <f t="shared" ref="A167:A183" si="8">A166+1</f>
        <v>149</v>
      </c>
      <c r="B167" s="12" t="s">
        <v>242</v>
      </c>
      <c r="C167" s="40">
        <v>94.72</v>
      </c>
      <c r="D167" s="41">
        <v>17.118802898550712</v>
      </c>
      <c r="E167" s="41">
        <v>71.625071327536176</v>
      </c>
      <c r="F167" s="40">
        <v>0.87681159420289856</v>
      </c>
      <c r="G167" s="58">
        <v>0.14333333333333334</v>
      </c>
      <c r="H167" s="57" t="s">
        <v>0</v>
      </c>
      <c r="I167" s="29">
        <v>3.8598550724637692</v>
      </c>
      <c r="J167" s="40">
        <v>1.89</v>
      </c>
      <c r="K167" s="40">
        <v>0.4</v>
      </c>
      <c r="L167" s="41">
        <v>34.546666666666674</v>
      </c>
      <c r="M167" s="41">
        <v>8.5133333333333336</v>
      </c>
      <c r="N167" s="25">
        <f t="shared" si="7"/>
        <v>149</v>
      </c>
      <c r="O167" s="42">
        <v>0.12666666666666668</v>
      </c>
      <c r="P167" s="41">
        <v>14.2</v>
      </c>
      <c r="Q167" s="40">
        <v>0.15</v>
      </c>
      <c r="R167" s="41">
        <v>3.6433333333333331</v>
      </c>
      <c r="S167" s="41">
        <v>150.09</v>
      </c>
      <c r="T167" s="42">
        <v>1.6666666666666666E-2</v>
      </c>
      <c r="U167" s="40">
        <v>0.15</v>
      </c>
      <c r="V167" s="57" t="s">
        <v>0</v>
      </c>
      <c r="W167" s="138">
        <v>6</v>
      </c>
      <c r="X167" s="138">
        <v>3</v>
      </c>
      <c r="Y167" s="42" t="s">
        <v>36</v>
      </c>
      <c r="Z167" s="42">
        <v>0.03</v>
      </c>
      <c r="AA167" s="42">
        <v>5.6666666666666664E-2</v>
      </c>
      <c r="AB167" s="42" t="s">
        <v>36</v>
      </c>
      <c r="AC167" s="40">
        <v>18.716666666666665</v>
      </c>
      <c r="AD167" s="12"/>
    </row>
    <row r="168" spans="1:30" s="2" customFormat="1" ht="11.25" customHeight="1">
      <c r="A168" s="14">
        <f t="shared" si="8"/>
        <v>150</v>
      </c>
      <c r="B168" s="112" t="s">
        <v>80</v>
      </c>
      <c r="C168" s="104">
        <v>90.084333333333333</v>
      </c>
      <c r="D168" s="100">
        <v>30.907502954324087</v>
      </c>
      <c r="E168" s="100">
        <v>129.31699236089199</v>
      </c>
      <c r="F168" s="101">
        <v>1.908333333333333</v>
      </c>
      <c r="G168" s="104">
        <v>6.3666666666666663E-2</v>
      </c>
      <c r="H168" s="108" t="s">
        <v>0</v>
      </c>
      <c r="I168" s="101">
        <v>7.2040000000000006</v>
      </c>
      <c r="J168" s="104">
        <v>1.9733333333333334</v>
      </c>
      <c r="K168" s="104">
        <v>0.73966666666666658</v>
      </c>
      <c r="L168" s="105">
        <v>43.670333333333339</v>
      </c>
      <c r="M168" s="105">
        <v>18.024333333333335</v>
      </c>
      <c r="N168" s="25">
        <f t="shared" si="7"/>
        <v>150</v>
      </c>
      <c r="O168" s="106">
        <v>0.25266666666666665</v>
      </c>
      <c r="P168" s="105">
        <v>57.712333333333333</v>
      </c>
      <c r="Q168" s="104">
        <v>0.51633333333333342</v>
      </c>
      <c r="R168" s="105">
        <v>2.3376666666666668</v>
      </c>
      <c r="S168" s="105">
        <v>328.06866666666667</v>
      </c>
      <c r="T168" s="106">
        <v>0.90166666666666673</v>
      </c>
      <c r="U168" s="104">
        <v>0.25466666666666665</v>
      </c>
      <c r="V168" s="100" t="s">
        <v>0</v>
      </c>
      <c r="W168" s="100"/>
      <c r="X168" s="100"/>
      <c r="Y168" s="106">
        <v>7.0000000000000007E-2</v>
      </c>
      <c r="Z168" s="106" t="s">
        <v>36</v>
      </c>
      <c r="AA168" s="106">
        <v>9.3333333333333338E-2</v>
      </c>
      <c r="AB168" s="106" t="s">
        <v>36</v>
      </c>
      <c r="AC168" s="104">
        <v>43.2</v>
      </c>
    </row>
    <row r="169" spans="1:30" s="2" customFormat="1" ht="11.25" customHeight="1">
      <c r="A169" s="14">
        <f t="shared" si="8"/>
        <v>151</v>
      </c>
      <c r="B169" s="112" t="s">
        <v>81</v>
      </c>
      <c r="C169" s="104">
        <v>88.698999999999998</v>
      </c>
      <c r="D169" s="100">
        <v>41.773525289714343</v>
      </c>
      <c r="E169" s="100">
        <v>174.78042981216481</v>
      </c>
      <c r="F169" s="101">
        <v>1.8020833333333333</v>
      </c>
      <c r="G169" s="104">
        <v>1.2403333333333333</v>
      </c>
      <c r="H169" s="108" t="s">
        <v>0</v>
      </c>
      <c r="I169" s="101">
        <v>7.561583333333334</v>
      </c>
      <c r="J169" s="104">
        <v>1.75</v>
      </c>
      <c r="K169" s="104">
        <v>0.69700000000000006</v>
      </c>
      <c r="L169" s="105">
        <v>42.588000000000001</v>
      </c>
      <c r="M169" s="105">
        <v>17.248000000000001</v>
      </c>
      <c r="N169" s="25">
        <f t="shared" si="7"/>
        <v>151</v>
      </c>
      <c r="O169" s="106">
        <v>0.26100000000000001</v>
      </c>
      <c r="P169" s="105">
        <v>59.383000000000003</v>
      </c>
      <c r="Q169" s="104">
        <v>0.46633333333333332</v>
      </c>
      <c r="R169" s="105">
        <v>3.4166666666666665</v>
      </c>
      <c r="S169" s="105">
        <v>321.45300000000003</v>
      </c>
      <c r="T169" s="106">
        <v>2.2333333333333334E-2</v>
      </c>
      <c r="U169" s="104">
        <v>0.25633333333333336</v>
      </c>
      <c r="V169" s="100" t="s">
        <v>0</v>
      </c>
      <c r="W169" s="100"/>
      <c r="X169" s="100"/>
      <c r="Y169" s="106">
        <v>6.6666666666666666E-2</v>
      </c>
      <c r="Z169" s="106" t="s">
        <v>36</v>
      </c>
      <c r="AA169" s="106">
        <v>7.3333333333333348E-2</v>
      </c>
      <c r="AB169" s="106">
        <v>0.626</v>
      </c>
      <c r="AC169" s="104">
        <v>40.520000000000003</v>
      </c>
    </row>
    <row r="170" spans="1:30" s="2" customFormat="1" ht="11.25" customHeight="1">
      <c r="A170" s="14">
        <f t="shared" si="8"/>
        <v>152</v>
      </c>
      <c r="B170" s="112" t="s">
        <v>82</v>
      </c>
      <c r="C170" s="104">
        <v>94.815666666666672</v>
      </c>
      <c r="D170" s="100">
        <v>13.133256607294062</v>
      </c>
      <c r="E170" s="100">
        <v>54.949545644918352</v>
      </c>
      <c r="F170" s="101">
        <v>1.7666666666666664</v>
      </c>
      <c r="G170" s="104">
        <v>0.10733333333333334</v>
      </c>
      <c r="H170" s="108" t="s">
        <v>0</v>
      </c>
      <c r="I170" s="101">
        <v>2.2196666666666607</v>
      </c>
      <c r="J170" s="104">
        <v>1.74</v>
      </c>
      <c r="K170" s="104">
        <v>1.0906666666666667</v>
      </c>
      <c r="L170" s="105">
        <v>116.56333333333333</v>
      </c>
      <c r="M170" s="105">
        <v>17.790666666666667</v>
      </c>
      <c r="N170" s="25">
        <f t="shared" si="7"/>
        <v>152</v>
      </c>
      <c r="O170" s="106">
        <v>0.23566666666666666</v>
      </c>
      <c r="P170" s="105">
        <v>25.165666666666667</v>
      </c>
      <c r="Q170" s="104">
        <v>0.93900000000000006</v>
      </c>
      <c r="R170" s="105">
        <v>9.4179999999999993</v>
      </c>
      <c r="S170" s="105">
        <v>233.40033333333335</v>
      </c>
      <c r="T170" s="106">
        <v>4.1000000000000002E-2</v>
      </c>
      <c r="U170" s="104">
        <v>0.22866666666666668</v>
      </c>
      <c r="V170" s="100" t="s">
        <v>0</v>
      </c>
      <c r="W170" s="100">
        <v>532.75</v>
      </c>
      <c r="X170" s="100">
        <v>266.375</v>
      </c>
      <c r="Y170" s="106">
        <v>4.3333333333333335E-2</v>
      </c>
      <c r="Z170" s="106" t="s">
        <v>36</v>
      </c>
      <c r="AA170" s="106" t="s">
        <v>36</v>
      </c>
      <c r="AB170" s="106">
        <v>0.35</v>
      </c>
      <c r="AC170" s="104">
        <v>46.293333333333329</v>
      </c>
    </row>
    <row r="171" spans="1:30" ht="11.25" customHeight="1">
      <c r="A171" s="14">
        <f t="shared" si="8"/>
        <v>153</v>
      </c>
      <c r="B171" s="12" t="s">
        <v>243</v>
      </c>
      <c r="C171" s="40">
        <v>88.65</v>
      </c>
      <c r="D171" s="41">
        <v>33.424111594202884</v>
      </c>
      <c r="E171" s="41">
        <v>139.84648291014489</v>
      </c>
      <c r="F171" s="40">
        <v>3.2572463768115942</v>
      </c>
      <c r="G171" s="40">
        <v>0.61</v>
      </c>
      <c r="H171" s="57" t="s">
        <v>0</v>
      </c>
      <c r="I171" s="29">
        <v>5.7060869565217347</v>
      </c>
      <c r="J171" s="40">
        <v>1.85</v>
      </c>
      <c r="K171" s="40">
        <v>1.7766666666666666</v>
      </c>
      <c r="L171" s="41">
        <v>179.41333333333333</v>
      </c>
      <c r="M171" s="41">
        <v>20.896666667000002</v>
      </c>
      <c r="N171" s="25">
        <f t="shared" si="7"/>
        <v>153</v>
      </c>
      <c r="O171" s="42">
        <v>1.8766666666666667</v>
      </c>
      <c r="P171" s="41">
        <v>49.35</v>
      </c>
      <c r="Q171" s="40">
        <v>3.18</v>
      </c>
      <c r="R171" s="41">
        <v>2.2999999999999998</v>
      </c>
      <c r="S171" s="41">
        <v>711.29666666666662</v>
      </c>
      <c r="T171" s="42">
        <v>0.2</v>
      </c>
      <c r="U171" s="40">
        <v>1.3233333333333333</v>
      </c>
      <c r="V171" s="57" t="s">
        <v>0</v>
      </c>
      <c r="W171" s="57">
        <v>1743.25</v>
      </c>
      <c r="X171" s="57">
        <v>871.625</v>
      </c>
      <c r="Y171" s="42">
        <v>0.11666666666666665</v>
      </c>
      <c r="Z171" s="42">
        <v>0.15</v>
      </c>
      <c r="AA171" s="42">
        <v>0.46666666666666662</v>
      </c>
      <c r="AB171" s="42">
        <v>0.72</v>
      </c>
      <c r="AC171" s="40">
        <v>51.693333333333328</v>
      </c>
      <c r="AD171" s="12"/>
    </row>
    <row r="172" spans="1:30" ht="11.25" customHeight="1">
      <c r="A172" s="14">
        <f t="shared" si="8"/>
        <v>154</v>
      </c>
      <c r="B172" s="12" t="s">
        <v>244</v>
      </c>
      <c r="C172" s="40">
        <v>82.146666666666661</v>
      </c>
      <c r="D172" s="41">
        <v>56.533772463768145</v>
      </c>
      <c r="E172" s="41">
        <v>236.53730398840594</v>
      </c>
      <c r="F172" s="40">
        <v>3.4202898550724634</v>
      </c>
      <c r="G172" s="58">
        <v>0.35333333333333333</v>
      </c>
      <c r="H172" s="57" t="s">
        <v>0</v>
      </c>
      <c r="I172" s="29">
        <v>12.669710144927544</v>
      </c>
      <c r="J172" s="40">
        <v>3.09</v>
      </c>
      <c r="K172" s="40">
        <v>1.41</v>
      </c>
      <c r="L172" s="41">
        <v>16.156666666666666</v>
      </c>
      <c r="M172" s="41">
        <v>15.613333333333335</v>
      </c>
      <c r="N172" s="25">
        <f t="shared" si="7"/>
        <v>154</v>
      </c>
      <c r="O172" s="42">
        <v>0.13100000000000001</v>
      </c>
      <c r="P172" s="41">
        <v>49.033333333333331</v>
      </c>
      <c r="Q172" s="40">
        <v>1.06</v>
      </c>
      <c r="R172" s="41">
        <v>398.1366666666666</v>
      </c>
      <c r="S172" s="41">
        <v>122.21333333333332</v>
      </c>
      <c r="T172" s="42">
        <v>8.3333333333333329E-2</v>
      </c>
      <c r="U172" s="40">
        <v>0.52666666666666673</v>
      </c>
      <c r="V172" s="57" t="s">
        <v>0</v>
      </c>
      <c r="W172" s="57">
        <v>244.16666666666666</v>
      </c>
      <c r="X172" s="25">
        <v>122.08333333333333</v>
      </c>
      <c r="Y172" s="42">
        <v>0.03</v>
      </c>
      <c r="Z172" s="53" t="s">
        <v>36</v>
      </c>
      <c r="AA172" s="53" t="s">
        <v>36</v>
      </c>
      <c r="AB172" s="42">
        <v>3.7166666666666668</v>
      </c>
      <c r="AC172" s="40" t="s">
        <v>36</v>
      </c>
      <c r="AD172" s="12"/>
    </row>
    <row r="173" spans="1:30" ht="11.25" customHeight="1">
      <c r="A173" s="14">
        <f t="shared" si="8"/>
        <v>155</v>
      </c>
      <c r="B173" s="12" t="s">
        <v>245</v>
      </c>
      <c r="C173" s="27">
        <v>90.248333333333335</v>
      </c>
      <c r="D173" s="28">
        <v>30.397934166666644</v>
      </c>
      <c r="E173" s="28">
        <v>127.18495655333325</v>
      </c>
      <c r="F173" s="27">
        <v>2.6729166666666666</v>
      </c>
      <c r="G173" s="27">
        <v>0.74266666666666659</v>
      </c>
      <c r="H173" s="57" t="s">
        <v>0</v>
      </c>
      <c r="I173" s="29">
        <v>4.9467499999999989</v>
      </c>
      <c r="J173" s="27">
        <v>3.5185000000000004</v>
      </c>
      <c r="K173" s="27">
        <v>1.3893333333333333</v>
      </c>
      <c r="L173" s="28">
        <v>126.02366666666667</v>
      </c>
      <c r="M173" s="28">
        <v>29.551666666666666</v>
      </c>
      <c r="N173" s="25">
        <f t="shared" si="7"/>
        <v>155</v>
      </c>
      <c r="O173" s="30">
        <v>0.23</v>
      </c>
      <c r="P173" s="28">
        <v>48.256</v>
      </c>
      <c r="Q173" s="27">
        <v>1.2693333333333332</v>
      </c>
      <c r="R173" s="28">
        <v>19.346999999999998</v>
      </c>
      <c r="S173" s="28">
        <v>265.26633333333331</v>
      </c>
      <c r="T173" s="30">
        <v>0.20266666666666666</v>
      </c>
      <c r="U173" s="27">
        <v>1.3316666666666668</v>
      </c>
      <c r="V173" s="57" t="s">
        <v>0</v>
      </c>
      <c r="W173" s="138">
        <v>1134</v>
      </c>
      <c r="X173" s="138">
        <v>567</v>
      </c>
      <c r="Y173" s="38" t="s">
        <v>36</v>
      </c>
      <c r="Z173" s="30">
        <v>0.11333333333333333</v>
      </c>
      <c r="AA173" s="30">
        <v>0.08</v>
      </c>
      <c r="AB173" s="38" t="s">
        <v>36</v>
      </c>
      <c r="AC173" s="27">
        <v>1.51</v>
      </c>
      <c r="AD173" s="12"/>
    </row>
    <row r="174" spans="1:30" ht="11.25" customHeight="1">
      <c r="A174" s="14">
        <f t="shared" si="8"/>
        <v>156</v>
      </c>
      <c r="B174" s="12" t="s">
        <v>246</v>
      </c>
      <c r="C174" s="27">
        <v>89.243000000000009</v>
      </c>
      <c r="D174" s="28">
        <v>34.208918333333315</v>
      </c>
      <c r="E174" s="28">
        <v>143.1301143066666</v>
      </c>
      <c r="F174" s="27">
        <v>2.8958333333333335</v>
      </c>
      <c r="G174" s="39">
        <v>0.92666666666666675</v>
      </c>
      <c r="H174" s="57" t="s">
        <v>0</v>
      </c>
      <c r="I174" s="29">
        <v>5.4304999999999906</v>
      </c>
      <c r="J174" s="27">
        <v>4.4536666666666669</v>
      </c>
      <c r="K174" s="27">
        <v>1.5040000000000002</v>
      </c>
      <c r="L174" s="28">
        <v>141.08700000000002</v>
      </c>
      <c r="M174" s="28">
        <v>37.922666666666665</v>
      </c>
      <c r="N174" s="25">
        <f t="shared" si="7"/>
        <v>156</v>
      </c>
      <c r="O174" s="30">
        <v>0.66166666666666663</v>
      </c>
      <c r="P174" s="28">
        <v>52.763333333333343</v>
      </c>
      <c r="Q174" s="27">
        <v>1.9066666666666665</v>
      </c>
      <c r="R174" s="28">
        <v>1.1606666666666667</v>
      </c>
      <c r="S174" s="28">
        <v>290.31966666666671</v>
      </c>
      <c r="T174" s="30">
        <v>0.15866666666666665</v>
      </c>
      <c r="U174" s="27">
        <v>0.60633333333333328</v>
      </c>
      <c r="V174" s="57" t="s">
        <v>0</v>
      </c>
      <c r="W174" s="136">
        <v>1160</v>
      </c>
      <c r="X174" s="138">
        <v>580</v>
      </c>
      <c r="Y174" s="38" t="s">
        <v>36</v>
      </c>
      <c r="Z174" s="30">
        <v>0.10333333333333333</v>
      </c>
      <c r="AA174" s="30">
        <v>9.6666666666666679E-2</v>
      </c>
      <c r="AB174" s="38" t="s">
        <v>36</v>
      </c>
      <c r="AC174" s="27">
        <v>17.940000000000001</v>
      </c>
      <c r="AD174" s="12"/>
    </row>
    <row r="175" spans="1:30" ht="11.25" customHeight="1">
      <c r="A175" s="14">
        <f t="shared" si="8"/>
        <v>157</v>
      </c>
      <c r="B175" s="12" t="s">
        <v>247</v>
      </c>
      <c r="C175" s="40">
        <v>95.126666666666665</v>
      </c>
      <c r="D175" s="41">
        <v>15.335156521739158</v>
      </c>
      <c r="E175" s="41">
        <v>64.162294886956644</v>
      </c>
      <c r="F175" s="40">
        <v>1.0978260869565217</v>
      </c>
      <c r="G175" s="58">
        <v>0.17333333333333334</v>
      </c>
      <c r="H175" s="57" t="s">
        <v>0</v>
      </c>
      <c r="I175" s="29">
        <v>3.1388405797101462</v>
      </c>
      <c r="J175" s="40">
        <v>1.1733333333333331</v>
      </c>
      <c r="K175" s="40">
        <v>0.46333333333333337</v>
      </c>
      <c r="L175" s="41">
        <v>6.94</v>
      </c>
      <c r="M175" s="41">
        <v>10.54</v>
      </c>
      <c r="N175" s="25">
        <f t="shared" si="7"/>
        <v>157</v>
      </c>
      <c r="O175" s="42">
        <v>6.6666666666666666E-2</v>
      </c>
      <c r="P175" s="41">
        <v>20.193333333333332</v>
      </c>
      <c r="Q175" s="40">
        <v>0.23666666666666666</v>
      </c>
      <c r="R175" s="41">
        <v>1.02</v>
      </c>
      <c r="S175" s="41">
        <v>222.38666666666666</v>
      </c>
      <c r="T175" s="42">
        <v>3.6666666666666674E-2</v>
      </c>
      <c r="U175" s="40">
        <v>0.13666666666666669</v>
      </c>
      <c r="V175" s="57" t="s">
        <v>0</v>
      </c>
      <c r="W175" s="136">
        <v>54</v>
      </c>
      <c r="X175" s="138">
        <v>27</v>
      </c>
      <c r="Y175" s="42">
        <v>0.11666666666666665</v>
      </c>
      <c r="Z175" s="42" t="s">
        <v>36</v>
      </c>
      <c r="AA175" s="42">
        <v>2.3333333333333334E-2</v>
      </c>
      <c r="AB175" s="42" t="s">
        <v>36</v>
      </c>
      <c r="AC175" s="40">
        <v>21.213333333333335</v>
      </c>
      <c r="AD175" s="12"/>
    </row>
    <row r="176" spans="1:30" ht="11.25" customHeight="1">
      <c r="A176" s="91"/>
      <c r="B176" s="5"/>
      <c r="C176" s="7"/>
      <c r="D176" s="149"/>
      <c r="E176" s="149"/>
      <c r="F176" s="7"/>
      <c r="G176" s="7"/>
      <c r="H176" s="8"/>
      <c r="I176" s="7" t="s">
        <v>93</v>
      </c>
      <c r="J176" s="7" t="s">
        <v>21</v>
      </c>
      <c r="K176" s="7"/>
      <c r="L176" s="8"/>
      <c r="M176" s="8"/>
      <c r="N176" s="6"/>
      <c r="O176" s="9"/>
      <c r="P176" s="8"/>
      <c r="Q176" s="7"/>
      <c r="R176" s="8"/>
      <c r="S176" s="8"/>
      <c r="T176" s="9"/>
      <c r="U176" s="7"/>
      <c r="V176" s="8"/>
      <c r="W176" s="8"/>
      <c r="X176" s="8"/>
      <c r="Y176" s="9"/>
      <c r="Z176" s="9"/>
      <c r="AA176" s="9"/>
      <c r="AB176" s="9"/>
      <c r="AC176" s="7" t="s">
        <v>94</v>
      </c>
      <c r="AD176" s="5"/>
    </row>
    <row r="177" spans="1:30" ht="11.25" customHeight="1" thickBot="1">
      <c r="A177" s="92" t="s">
        <v>95</v>
      </c>
      <c r="B177" s="12"/>
      <c r="C177" s="10" t="s">
        <v>19</v>
      </c>
      <c r="D177" s="148" t="s">
        <v>96</v>
      </c>
      <c r="E177" s="148"/>
      <c r="F177" s="10" t="s">
        <v>20</v>
      </c>
      <c r="G177" s="10" t="s">
        <v>97</v>
      </c>
      <c r="H177" s="14" t="s">
        <v>35</v>
      </c>
      <c r="I177" s="10" t="s">
        <v>98</v>
      </c>
      <c r="J177" s="10" t="s">
        <v>99</v>
      </c>
      <c r="K177" s="10" t="s">
        <v>22</v>
      </c>
      <c r="L177" s="14" t="s">
        <v>23</v>
      </c>
      <c r="M177" s="14" t="s">
        <v>24</v>
      </c>
      <c r="N177" s="13" t="s">
        <v>95</v>
      </c>
      <c r="O177" s="15" t="s">
        <v>25</v>
      </c>
      <c r="P177" s="14" t="s">
        <v>26</v>
      </c>
      <c r="Q177" s="10" t="s">
        <v>27</v>
      </c>
      <c r="R177" s="14" t="s">
        <v>28</v>
      </c>
      <c r="S177" s="14" t="s">
        <v>29</v>
      </c>
      <c r="T177" s="15" t="s">
        <v>30</v>
      </c>
      <c r="U177" s="10" t="s">
        <v>31</v>
      </c>
      <c r="V177" s="14" t="s">
        <v>32</v>
      </c>
      <c r="W177" s="14" t="s">
        <v>100</v>
      </c>
      <c r="X177" s="14" t="s">
        <v>101</v>
      </c>
      <c r="Y177" s="15" t="s">
        <v>33</v>
      </c>
      <c r="Z177" s="15" t="s">
        <v>34</v>
      </c>
      <c r="AA177" s="15" t="s">
        <v>102</v>
      </c>
      <c r="AB177" s="15" t="s">
        <v>103</v>
      </c>
      <c r="AC177" s="10" t="s">
        <v>92</v>
      </c>
      <c r="AD177" s="12"/>
    </row>
    <row r="178" spans="1:30" ht="11.25" customHeight="1">
      <c r="A178" s="93" t="s">
        <v>104</v>
      </c>
      <c r="B178" s="17" t="s">
        <v>105</v>
      </c>
      <c r="C178" s="18" t="s">
        <v>106</v>
      </c>
      <c r="D178" s="19" t="s">
        <v>107</v>
      </c>
      <c r="E178" s="19" t="s">
        <v>108</v>
      </c>
      <c r="F178" s="18" t="s">
        <v>109</v>
      </c>
      <c r="G178" s="18" t="s">
        <v>109</v>
      </c>
      <c r="H178" s="19" t="s">
        <v>110</v>
      </c>
      <c r="I178" s="18" t="s">
        <v>109</v>
      </c>
      <c r="J178" s="18" t="s">
        <v>109</v>
      </c>
      <c r="K178" s="18" t="s">
        <v>109</v>
      </c>
      <c r="L178" s="19" t="s">
        <v>110</v>
      </c>
      <c r="M178" s="19" t="s">
        <v>110</v>
      </c>
      <c r="N178" s="16" t="s">
        <v>104</v>
      </c>
      <c r="O178" s="20" t="s">
        <v>110</v>
      </c>
      <c r="P178" s="19" t="s">
        <v>110</v>
      </c>
      <c r="Q178" s="18" t="s">
        <v>110</v>
      </c>
      <c r="R178" s="19" t="s">
        <v>110</v>
      </c>
      <c r="S178" s="19" t="s">
        <v>110</v>
      </c>
      <c r="T178" s="20" t="s">
        <v>110</v>
      </c>
      <c r="U178" s="18" t="s">
        <v>110</v>
      </c>
      <c r="V178" s="19" t="s">
        <v>111</v>
      </c>
      <c r="W178" s="19" t="s">
        <v>111</v>
      </c>
      <c r="X178" s="19" t="s">
        <v>111</v>
      </c>
      <c r="Y178" s="20" t="s">
        <v>110</v>
      </c>
      <c r="Z178" s="20" t="s">
        <v>110</v>
      </c>
      <c r="AA178" s="20" t="s">
        <v>110</v>
      </c>
      <c r="AB178" s="20" t="s">
        <v>110</v>
      </c>
      <c r="AC178" s="18" t="s">
        <v>110</v>
      </c>
      <c r="AD178" s="17"/>
    </row>
    <row r="179" spans="1:30" ht="11.25" customHeight="1">
      <c r="A179" s="14">
        <f>A175+1</f>
        <v>158</v>
      </c>
      <c r="B179" s="12" t="s">
        <v>248</v>
      </c>
      <c r="C179" s="40">
        <v>79.663300000000007</v>
      </c>
      <c r="D179" s="41">
        <v>60.933433652173882</v>
      </c>
      <c r="E179" s="41">
        <v>254.94548640069553</v>
      </c>
      <c r="F179" s="40">
        <v>2.4347826086956523</v>
      </c>
      <c r="G179" s="58">
        <v>0.19</v>
      </c>
      <c r="H179" s="57" t="s">
        <v>0</v>
      </c>
      <c r="I179" s="29">
        <v>14.95861739130434</v>
      </c>
      <c r="J179" s="40">
        <v>2.8033299999999999</v>
      </c>
      <c r="K179" s="40">
        <v>2.7532999999999999</v>
      </c>
      <c r="L179" s="41">
        <v>29.076599999999999</v>
      </c>
      <c r="M179" s="41">
        <v>29.326599999999999</v>
      </c>
      <c r="N179" s="25">
        <f t="shared" si="7"/>
        <v>158</v>
      </c>
      <c r="O179" s="42">
        <v>0.17699999999999996</v>
      </c>
      <c r="P179" s="41">
        <v>47.156666666666666</v>
      </c>
      <c r="Q179" s="40">
        <v>2.0933333333333333</v>
      </c>
      <c r="R179" s="41">
        <v>497.93333333333334</v>
      </c>
      <c r="S179" s="41">
        <v>679.91</v>
      </c>
      <c r="T179" s="42">
        <v>0.20333333333333334</v>
      </c>
      <c r="U179" s="40">
        <v>0.3666666666666667</v>
      </c>
      <c r="V179" s="57" t="s">
        <v>0</v>
      </c>
      <c r="W179" s="136">
        <v>166</v>
      </c>
      <c r="X179" s="138">
        <v>83</v>
      </c>
      <c r="Y179" s="53" t="s">
        <v>36</v>
      </c>
      <c r="Z179" s="53" t="s">
        <v>36</v>
      </c>
      <c r="AA179" s="42">
        <v>0.11</v>
      </c>
      <c r="AB179" s="15">
        <v>2.42</v>
      </c>
      <c r="AC179" s="40">
        <v>18.010000000000002</v>
      </c>
      <c r="AD179" s="12"/>
    </row>
    <row r="180" spans="1:30" ht="11.25" customHeight="1">
      <c r="A180" s="14">
        <f t="shared" si="8"/>
        <v>159</v>
      </c>
      <c r="B180" s="12" t="s">
        <v>249</v>
      </c>
      <c r="C180" s="27">
        <v>88.136666666666656</v>
      </c>
      <c r="D180" s="28">
        <v>38.446549460490566</v>
      </c>
      <c r="E180" s="28">
        <v>160.86036294269255</v>
      </c>
      <c r="F180" s="27">
        <v>1.375</v>
      </c>
      <c r="G180" s="27">
        <v>0.90333333333333332</v>
      </c>
      <c r="H180" s="25" t="s">
        <v>0</v>
      </c>
      <c r="I180" s="29">
        <v>7.7116666666666784</v>
      </c>
      <c r="J180" s="27">
        <v>3.1166666666666667</v>
      </c>
      <c r="K180" s="27">
        <v>1.8733333333333333</v>
      </c>
      <c r="L180" s="28">
        <v>11.729333333333335</v>
      </c>
      <c r="M180" s="28">
        <v>16.789333333333335</v>
      </c>
      <c r="N180" s="25">
        <f t="shared" si="7"/>
        <v>159</v>
      </c>
      <c r="O180" s="30">
        <v>8.2666666666666666E-2</v>
      </c>
      <c r="P180" s="28">
        <v>27.210333333333335</v>
      </c>
      <c r="Q180" s="27">
        <v>1.577333333333333</v>
      </c>
      <c r="R180" s="28">
        <v>418.28066666666672</v>
      </c>
      <c r="S180" s="28">
        <v>388.19499999999999</v>
      </c>
      <c r="T180" s="30">
        <v>7.7666666666666662E-2</v>
      </c>
      <c r="U180" s="27">
        <v>0.129</v>
      </c>
      <c r="V180" s="25" t="s">
        <v>0</v>
      </c>
      <c r="W180" s="136">
        <v>76</v>
      </c>
      <c r="X180" s="138">
        <v>38</v>
      </c>
      <c r="Y180" s="31" t="s">
        <v>36</v>
      </c>
      <c r="Z180" s="31" t="s">
        <v>36</v>
      </c>
      <c r="AA180" s="38">
        <v>6.3333333333333339E-2</v>
      </c>
      <c r="AB180" s="31" t="s">
        <v>36</v>
      </c>
      <c r="AC180" s="27">
        <v>2.706666666666667</v>
      </c>
      <c r="AD180" s="12"/>
    </row>
    <row r="181" spans="1:30" ht="11.25" customHeight="1">
      <c r="A181" s="14">
        <f t="shared" si="8"/>
        <v>160</v>
      </c>
      <c r="B181" s="12" t="s">
        <v>250</v>
      </c>
      <c r="C181" s="40">
        <v>90.793333333333337</v>
      </c>
      <c r="D181" s="41">
        <v>27.93687971014494</v>
      </c>
      <c r="E181" s="41">
        <v>116.88790470724643</v>
      </c>
      <c r="F181" s="40">
        <v>1.36231884057971</v>
      </c>
      <c r="G181" s="58" t="s">
        <v>36</v>
      </c>
      <c r="H181" s="57" t="s">
        <v>0</v>
      </c>
      <c r="I181" s="29">
        <v>6.8943478260869533</v>
      </c>
      <c r="J181" s="40">
        <v>1.0266666666666666</v>
      </c>
      <c r="K181" s="40">
        <v>0.95</v>
      </c>
      <c r="L181" s="41">
        <v>13.243333333333334</v>
      </c>
      <c r="M181" s="41">
        <v>15.436666666666667</v>
      </c>
      <c r="N181" s="25">
        <f t="shared" si="7"/>
        <v>160</v>
      </c>
      <c r="O181" s="42" t="s">
        <v>147</v>
      </c>
      <c r="P181" s="41">
        <v>30.01</v>
      </c>
      <c r="Q181" s="40">
        <v>1.25</v>
      </c>
      <c r="R181" s="41">
        <v>103.93</v>
      </c>
      <c r="S181" s="41">
        <v>308.24333333333334</v>
      </c>
      <c r="T181" s="42">
        <v>9.3333333333333338E-2</v>
      </c>
      <c r="U181" s="40">
        <v>0.33333333333333331</v>
      </c>
      <c r="V181" s="57" t="s">
        <v>0</v>
      </c>
      <c r="W181" s="136">
        <v>90</v>
      </c>
      <c r="X181" s="138">
        <v>45</v>
      </c>
      <c r="Y181" s="53" t="s">
        <v>36</v>
      </c>
      <c r="Z181" s="53" t="s">
        <v>36</v>
      </c>
      <c r="AA181" s="42">
        <v>7.0000000000000007E-2</v>
      </c>
      <c r="AB181" s="42">
        <v>1.18</v>
      </c>
      <c r="AC181" s="40">
        <v>5.3833333333333329</v>
      </c>
      <c r="AD181" s="12"/>
    </row>
    <row r="182" spans="1:30" ht="11.25" customHeight="1">
      <c r="A182" s="14">
        <f t="shared" si="8"/>
        <v>161</v>
      </c>
      <c r="B182" s="12" t="s">
        <v>251</v>
      </c>
      <c r="C182" s="27">
        <v>93.632000000000005</v>
      </c>
      <c r="D182" s="28">
        <v>20.546909166666637</v>
      </c>
      <c r="E182" s="28">
        <v>85.968267953333211</v>
      </c>
      <c r="F182" s="27">
        <v>0.81041666666666679</v>
      </c>
      <c r="G182" s="110" t="s">
        <v>36</v>
      </c>
      <c r="H182" s="57" t="s">
        <v>0</v>
      </c>
      <c r="I182" s="29">
        <v>5.1179166666666616</v>
      </c>
      <c r="J182" s="27">
        <v>2.2683333333333331</v>
      </c>
      <c r="K182" s="27">
        <v>0.40400000000000008</v>
      </c>
      <c r="L182" s="49">
        <v>6.9463333333333344</v>
      </c>
      <c r="M182" s="28">
        <v>9.5036666666666676</v>
      </c>
      <c r="N182" s="25">
        <f t="shared" si="7"/>
        <v>161</v>
      </c>
      <c r="O182" s="97">
        <v>4.4000000000000004E-2</v>
      </c>
      <c r="P182" s="28">
        <v>23.37766666666667</v>
      </c>
      <c r="Q182" s="27">
        <v>0.29033333333333333</v>
      </c>
      <c r="R182" s="49">
        <v>5.2430000000000003</v>
      </c>
      <c r="S182" s="49">
        <v>161.155</v>
      </c>
      <c r="T182" s="30">
        <v>7.1999999999999995E-2</v>
      </c>
      <c r="U182" s="27">
        <v>0.17300000000000001</v>
      </c>
      <c r="V182" s="57" t="s">
        <v>0</v>
      </c>
      <c r="W182" s="57"/>
      <c r="X182" s="57"/>
      <c r="Y182" s="30">
        <v>5.7333333333333326E-2</v>
      </c>
      <c r="Z182" s="30">
        <v>4.2333333333333334E-2</v>
      </c>
      <c r="AA182" s="30">
        <v>0.05</v>
      </c>
      <c r="AB182" s="38" t="s">
        <v>36</v>
      </c>
      <c r="AC182" s="27">
        <v>12.804</v>
      </c>
      <c r="AD182" s="12"/>
    </row>
    <row r="183" spans="1:30" ht="11.25" customHeight="1">
      <c r="A183" s="14">
        <f t="shared" si="8"/>
        <v>162</v>
      </c>
      <c r="B183" s="12" t="s">
        <v>254</v>
      </c>
      <c r="C183" s="40">
        <v>92.166666666666671</v>
      </c>
      <c r="D183" s="41">
        <v>24.898357971014487</v>
      </c>
      <c r="E183" s="41">
        <v>104.17472975072462</v>
      </c>
      <c r="F183" s="40">
        <v>1.786231884057971</v>
      </c>
      <c r="G183" s="58">
        <v>0.17333333333333334</v>
      </c>
      <c r="H183" s="57" t="s">
        <v>0</v>
      </c>
      <c r="I183" s="29">
        <v>5.3471014492753577</v>
      </c>
      <c r="J183" s="40">
        <v>2.3833333333333333</v>
      </c>
      <c r="K183" s="40">
        <v>0.52666666666666673</v>
      </c>
      <c r="L183" s="41">
        <v>41.1</v>
      </c>
      <c r="M183" s="41">
        <v>17.833333333333332</v>
      </c>
      <c r="N183" s="25">
        <f t="shared" si="7"/>
        <v>162</v>
      </c>
      <c r="O183" s="42">
        <v>0.5</v>
      </c>
      <c r="P183" s="41">
        <v>27.99</v>
      </c>
      <c r="Q183" s="40">
        <v>0.43</v>
      </c>
      <c r="R183" s="41" t="s">
        <v>36</v>
      </c>
      <c r="S183" s="41">
        <v>208.20333333333335</v>
      </c>
      <c r="T183" s="42">
        <v>5.6666666666666664E-2</v>
      </c>
      <c r="U183" s="40">
        <v>0.33</v>
      </c>
      <c r="V183" s="57" t="s">
        <v>0</v>
      </c>
      <c r="W183" s="57">
        <v>32.083333333333329</v>
      </c>
      <c r="X183" s="57">
        <v>16.041666666666664</v>
      </c>
      <c r="Y183" s="42" t="s">
        <v>36</v>
      </c>
      <c r="Z183" s="42">
        <v>0.08</v>
      </c>
      <c r="AA183" s="42" t="s">
        <v>36</v>
      </c>
      <c r="AB183" s="42" t="s">
        <v>36</v>
      </c>
      <c r="AC183" s="40">
        <v>1.1533333333333333</v>
      </c>
      <c r="AD183" s="12"/>
    </row>
    <row r="184" spans="1:30" ht="11.25" customHeight="1">
      <c r="I184" s="29"/>
      <c r="N184" s="25"/>
    </row>
    <row r="185" spans="1:30" ht="11.25" customHeight="1">
      <c r="A185" s="151" t="s">
        <v>255</v>
      </c>
      <c r="B185" s="151"/>
      <c r="I185" s="29"/>
      <c r="N185" s="25"/>
    </row>
    <row r="186" spans="1:30" ht="11.25" customHeight="1">
      <c r="A186" s="14">
        <f>A183+1</f>
        <v>163</v>
      </c>
      <c r="B186" s="12" t="s">
        <v>256</v>
      </c>
      <c r="C186" s="37">
        <v>83.786666666666662</v>
      </c>
      <c r="D186" s="35">
        <v>96.154708695652204</v>
      </c>
      <c r="E186" s="41">
        <v>402.31130118260882</v>
      </c>
      <c r="F186" s="40">
        <v>1.2391304347826086</v>
      </c>
      <c r="G186" s="37">
        <v>8.3966666666666665</v>
      </c>
      <c r="H186" s="55" t="s">
        <v>0</v>
      </c>
      <c r="I186" s="29">
        <v>6.0308695652173965</v>
      </c>
      <c r="J186" s="37">
        <v>6.3133333333333326</v>
      </c>
      <c r="K186" s="37">
        <v>0.54666666666666675</v>
      </c>
      <c r="L186" s="35">
        <v>7.916666666666667</v>
      </c>
      <c r="M186" s="35">
        <v>14.683333333333332</v>
      </c>
      <c r="N186" s="25">
        <f t="shared" si="7"/>
        <v>163</v>
      </c>
      <c r="O186" s="44">
        <v>0.17333333333333334</v>
      </c>
      <c r="P186" s="35">
        <v>21.953333333333333</v>
      </c>
      <c r="Q186" s="37">
        <v>0.20666666666666667</v>
      </c>
      <c r="R186" s="35" t="s">
        <v>36</v>
      </c>
      <c r="S186" s="35">
        <v>206.25666666666666</v>
      </c>
      <c r="T186" s="44">
        <v>0.14666666666666667</v>
      </c>
      <c r="U186" s="37">
        <v>0.21666666666666667</v>
      </c>
      <c r="V186" s="57" t="s">
        <v>0</v>
      </c>
      <c r="W186" s="57"/>
      <c r="X186" s="57"/>
      <c r="Y186" s="44" t="s">
        <v>36</v>
      </c>
      <c r="Z186" s="44">
        <v>4.3333333333333335E-2</v>
      </c>
      <c r="AA186" s="44" t="s">
        <v>36</v>
      </c>
      <c r="AB186" s="44" t="s">
        <v>36</v>
      </c>
      <c r="AC186" s="37">
        <v>8.66</v>
      </c>
      <c r="AD186" s="12"/>
    </row>
    <row r="187" spans="1:30" ht="11.25" customHeight="1">
      <c r="A187" s="14">
        <f>A186+1</f>
        <v>164</v>
      </c>
      <c r="B187" s="12" t="s">
        <v>257</v>
      </c>
      <c r="C187" s="40">
        <v>86.316666666666677</v>
      </c>
      <c r="D187" s="41">
        <v>48.322213043478243</v>
      </c>
      <c r="E187" s="41">
        <v>202.18013937391297</v>
      </c>
      <c r="F187" s="40">
        <v>0.85869565217391308</v>
      </c>
      <c r="G187" s="58">
        <v>0.12333333333333334</v>
      </c>
      <c r="H187" s="55" t="s">
        <v>0</v>
      </c>
      <c r="I187" s="29">
        <v>12.334637681159411</v>
      </c>
      <c r="J187" s="40">
        <v>0.98666666666666669</v>
      </c>
      <c r="K187" s="40">
        <v>0.3666666666666667</v>
      </c>
      <c r="L187" s="41">
        <v>22.433333333333334</v>
      </c>
      <c r="M187" s="41">
        <v>18.440000000000001</v>
      </c>
      <c r="N187" s="25">
        <f t="shared" si="7"/>
        <v>164</v>
      </c>
      <c r="O187" s="42">
        <v>1.6233333333333333</v>
      </c>
      <c r="P187" s="41">
        <v>12.78</v>
      </c>
      <c r="Q187" s="40">
        <v>0.25666666666666665</v>
      </c>
      <c r="R187" s="41" t="s">
        <v>36</v>
      </c>
      <c r="S187" s="41">
        <v>131.34</v>
      </c>
      <c r="T187" s="42">
        <v>0.10666666666666667</v>
      </c>
      <c r="U187" s="40">
        <v>0.14333333333333334</v>
      </c>
      <c r="V187" s="57" t="s">
        <v>0</v>
      </c>
      <c r="W187" s="57"/>
      <c r="X187" s="57"/>
      <c r="Y187" s="42">
        <v>0.17333333333333334</v>
      </c>
      <c r="Z187" s="42">
        <v>0.02</v>
      </c>
      <c r="AA187" s="42" t="s">
        <v>36</v>
      </c>
      <c r="AB187" s="44" t="s">
        <v>36</v>
      </c>
      <c r="AC187" s="40">
        <v>34.623333333333335</v>
      </c>
      <c r="AD187" s="12"/>
    </row>
    <row r="188" spans="1:30" s="98" customFormat="1" ht="11.25" customHeight="1">
      <c r="A188" s="14">
        <f t="shared" ref="A188:A197" si="9">A187+1</f>
        <v>165</v>
      </c>
      <c r="B188" s="98" t="s">
        <v>70</v>
      </c>
      <c r="C188" s="99">
        <v>91.294666666666672</v>
      </c>
      <c r="D188" s="100">
        <v>30.591799194335923</v>
      </c>
      <c r="E188" s="100">
        <v>127.99608782910151</v>
      </c>
      <c r="F188" s="101">
        <v>0.46666666666666662</v>
      </c>
      <c r="G188" s="99">
        <v>0.11333333333333333</v>
      </c>
      <c r="H188" s="108" t="s">
        <v>0</v>
      </c>
      <c r="I188" s="101">
        <v>7.7986666666666622</v>
      </c>
      <c r="J188" s="99">
        <v>0.32666666666666666</v>
      </c>
      <c r="K188" s="99">
        <v>0.32666666666666666</v>
      </c>
      <c r="L188" s="102">
        <v>13.538000000000002</v>
      </c>
      <c r="M188" s="102">
        <v>10.071333333333333</v>
      </c>
      <c r="N188" s="25">
        <f t="shared" si="7"/>
        <v>165</v>
      </c>
      <c r="O188" s="103">
        <v>1.0206666666666668</v>
      </c>
      <c r="P188" s="102">
        <v>7.6260000000000003</v>
      </c>
      <c r="Q188" s="99">
        <v>0.35733333333333334</v>
      </c>
      <c r="R188" s="102">
        <v>1.2363333333333333</v>
      </c>
      <c r="S188" s="102">
        <v>106.68433333333333</v>
      </c>
      <c r="T188" s="103">
        <v>3.9E-2</v>
      </c>
      <c r="U188" s="99">
        <v>6.0333333333333329E-2</v>
      </c>
      <c r="V188" s="108" t="s">
        <v>0</v>
      </c>
      <c r="W188" s="108">
        <v>2.2555555555555555</v>
      </c>
      <c r="X188" s="108">
        <v>1.1277777777777778</v>
      </c>
      <c r="Y188" s="103">
        <v>4.6666666666666669E-2</v>
      </c>
      <c r="Z188" s="103" t="s">
        <v>36</v>
      </c>
      <c r="AA188" s="103" t="s">
        <v>36</v>
      </c>
      <c r="AB188" s="103" t="s">
        <v>36</v>
      </c>
      <c r="AC188" s="99">
        <v>1.2466666666666666</v>
      </c>
    </row>
    <row r="189" spans="1:30" ht="11.25" customHeight="1">
      <c r="A189" s="14">
        <f t="shared" si="9"/>
        <v>166</v>
      </c>
      <c r="B189" s="12" t="s">
        <v>258</v>
      </c>
      <c r="C189" s="27">
        <v>83.144333333333336</v>
      </c>
      <c r="D189" s="28">
        <v>62.424098408540061</v>
      </c>
      <c r="E189" s="28">
        <v>261.18242774133165</v>
      </c>
      <c r="F189" s="27">
        <v>0.83333333333333337</v>
      </c>
      <c r="G189" s="27">
        <v>0.70333333333333325</v>
      </c>
      <c r="H189" s="55" t="s">
        <v>0</v>
      </c>
      <c r="I189" s="29">
        <v>14.926999999999998</v>
      </c>
      <c r="J189" s="27">
        <v>1.696</v>
      </c>
      <c r="K189" s="27">
        <v>0.39200000000000007</v>
      </c>
      <c r="L189" s="49">
        <v>5.78</v>
      </c>
      <c r="M189" s="49">
        <v>9.2963333333333349</v>
      </c>
      <c r="N189" s="25">
        <f t="shared" si="7"/>
        <v>166</v>
      </c>
      <c r="O189" s="48">
        <v>8.0333333333333326E-2</v>
      </c>
      <c r="P189" s="49">
        <v>20.28833333333333</v>
      </c>
      <c r="Q189" s="52">
        <v>0.15866666666666665</v>
      </c>
      <c r="R189" s="49" t="s">
        <v>36</v>
      </c>
      <c r="S189" s="49">
        <v>128.33900000000003</v>
      </c>
      <c r="T189" s="48">
        <v>9.3000000000000013E-2</v>
      </c>
      <c r="U189" s="52">
        <v>9.866666666666668E-2</v>
      </c>
      <c r="V189" s="57" t="s">
        <v>0</v>
      </c>
      <c r="W189" s="57"/>
      <c r="X189" s="57"/>
      <c r="Y189" s="38" t="s">
        <v>36</v>
      </c>
      <c r="Z189" s="30">
        <v>3.6666666666666667E-2</v>
      </c>
      <c r="AA189" s="30">
        <v>0.05</v>
      </c>
      <c r="AB189" s="38" t="s">
        <v>36</v>
      </c>
      <c r="AC189" s="52">
        <v>10.283333333333333</v>
      </c>
      <c r="AD189" s="12"/>
    </row>
    <row r="190" spans="1:30" ht="11.25" customHeight="1">
      <c r="A190" s="14">
        <f t="shared" si="9"/>
        <v>167</v>
      </c>
      <c r="B190" s="12" t="s">
        <v>259</v>
      </c>
      <c r="C190" s="27">
        <v>73.87866666666666</v>
      </c>
      <c r="D190" s="28">
        <v>110.29759000000001</v>
      </c>
      <c r="E190" s="28">
        <v>461.48511656000005</v>
      </c>
      <c r="F190" s="27">
        <v>0.72083333333333344</v>
      </c>
      <c r="G190" s="27">
        <v>3.6603333333333334</v>
      </c>
      <c r="H190" s="55" t="s">
        <v>0</v>
      </c>
      <c r="I190" s="29">
        <v>21.45516666666667</v>
      </c>
      <c r="J190" s="27">
        <v>1.7233333333333334</v>
      </c>
      <c r="K190" s="27">
        <v>0.28499999999999998</v>
      </c>
      <c r="L190" s="28">
        <v>22.159000000000002</v>
      </c>
      <c r="M190" s="28">
        <v>12.726333333333335</v>
      </c>
      <c r="N190" s="25">
        <f t="shared" si="7"/>
        <v>167</v>
      </c>
      <c r="O190" s="30">
        <v>3.2856666666666663</v>
      </c>
      <c r="P190" s="28">
        <v>10.792333333333334</v>
      </c>
      <c r="Q190" s="27">
        <v>0.26833333333333337</v>
      </c>
      <c r="R190" s="28">
        <v>15.098666666666666</v>
      </c>
      <c r="S190" s="28">
        <v>75.49433333333333</v>
      </c>
      <c r="T190" s="30">
        <v>0.13966666666666669</v>
      </c>
      <c r="U190" s="27">
        <v>0.19400000000000003</v>
      </c>
      <c r="V190" s="57" t="s">
        <v>0</v>
      </c>
      <c r="W190" s="57"/>
      <c r="X190" s="57"/>
      <c r="Y190" s="31" t="s">
        <v>36</v>
      </c>
      <c r="Z190" s="31" t="s">
        <v>36</v>
      </c>
      <c r="AA190" s="30">
        <v>7.3333333333333348E-2</v>
      </c>
      <c r="AB190" s="31" t="s">
        <v>36</v>
      </c>
      <c r="AC190" s="27">
        <v>10.27</v>
      </c>
      <c r="AD190" s="12"/>
    </row>
    <row r="191" spans="1:30" s="98" customFormat="1" ht="11.25" customHeight="1">
      <c r="A191" s="14">
        <f t="shared" si="9"/>
        <v>168</v>
      </c>
      <c r="B191" s="98" t="s">
        <v>71</v>
      </c>
      <c r="C191" s="99">
        <v>88.700333333333333</v>
      </c>
      <c r="D191" s="100">
        <v>58.045368872821328</v>
      </c>
      <c r="E191" s="100">
        <v>242.86182336388444</v>
      </c>
      <c r="F191" s="101">
        <v>0.79791666666666672</v>
      </c>
      <c r="G191" s="99">
        <v>3.9443333333333332</v>
      </c>
      <c r="H191" s="108" t="s">
        <v>0</v>
      </c>
      <c r="I191" s="101">
        <v>6.2084166666666665</v>
      </c>
      <c r="J191" s="99">
        <v>2.5533333333333332</v>
      </c>
      <c r="K191" s="99">
        <v>0.34900000000000003</v>
      </c>
      <c r="L191" s="102">
        <v>35.18</v>
      </c>
      <c r="M191" s="102">
        <v>17.04</v>
      </c>
      <c r="N191" s="25">
        <f t="shared" si="7"/>
        <v>168</v>
      </c>
      <c r="O191" s="103">
        <v>6.16</v>
      </c>
      <c r="P191" s="102">
        <v>16.428333333333335</v>
      </c>
      <c r="Q191" s="99">
        <v>0.43233333333333329</v>
      </c>
      <c r="R191" s="102">
        <v>5.1769999999999996</v>
      </c>
      <c r="S191" s="102">
        <v>123.61666666666667</v>
      </c>
      <c r="T191" s="103">
        <v>0.18266666666666667</v>
      </c>
      <c r="U191" s="99">
        <v>0.26533333333333337</v>
      </c>
      <c r="V191" s="108" t="s">
        <v>0</v>
      </c>
      <c r="W191" s="108"/>
      <c r="X191" s="108"/>
      <c r="Y191" s="103" t="s">
        <v>36</v>
      </c>
      <c r="Z191" s="103">
        <v>0.04</v>
      </c>
      <c r="AA191" s="103">
        <v>7.0000000000000007E-2</v>
      </c>
      <c r="AB191" s="103" t="s">
        <v>36</v>
      </c>
      <c r="AC191" s="99" t="s">
        <v>36</v>
      </c>
    </row>
    <row r="192" spans="1:30" ht="11.25" customHeight="1">
      <c r="A192" s="14">
        <f t="shared" si="9"/>
        <v>169</v>
      </c>
      <c r="B192" s="12" t="s">
        <v>260</v>
      </c>
      <c r="C192" s="27">
        <v>90.530666666666662</v>
      </c>
      <c r="D192" s="28">
        <v>33.462270000000032</v>
      </c>
      <c r="E192" s="28">
        <v>140.00613768000014</v>
      </c>
      <c r="F192" s="27">
        <v>0.90625</v>
      </c>
      <c r="G192" s="39">
        <v>0.20766666666666667</v>
      </c>
      <c r="H192" s="55" t="s">
        <v>0</v>
      </c>
      <c r="I192" s="29">
        <v>7.9664166666666718</v>
      </c>
      <c r="J192" s="27">
        <v>1.5113333333333332</v>
      </c>
      <c r="K192" s="27">
        <v>0.38900000000000001</v>
      </c>
      <c r="L192" s="28">
        <v>12.552333333333332</v>
      </c>
      <c r="M192" s="28">
        <v>13.133333333333335</v>
      </c>
      <c r="N192" s="25">
        <f t="shared" si="7"/>
        <v>169</v>
      </c>
      <c r="O192" s="30">
        <v>7.2666666666666657E-2</v>
      </c>
      <c r="P192" s="28">
        <v>9.2370000000000001</v>
      </c>
      <c r="Q192" s="27">
        <v>0.22199999999999998</v>
      </c>
      <c r="R192" s="49" t="s">
        <v>36</v>
      </c>
      <c r="S192" s="28">
        <v>164.98866666666666</v>
      </c>
      <c r="T192" s="30">
        <v>6.7000000000000004E-2</v>
      </c>
      <c r="U192" s="27">
        <v>0.14533333333333331</v>
      </c>
      <c r="V192" s="57" t="s">
        <v>0</v>
      </c>
      <c r="W192" s="138">
        <v>247</v>
      </c>
      <c r="X192" s="138">
        <v>123.5</v>
      </c>
      <c r="Y192" s="31" t="s">
        <v>36</v>
      </c>
      <c r="Z192" s="30">
        <v>4.1000000000000002E-2</v>
      </c>
      <c r="AA192" s="31" t="s">
        <v>36</v>
      </c>
      <c r="AB192" s="30">
        <v>1.3833333333333331</v>
      </c>
      <c r="AC192" s="27">
        <v>941.3696666666666</v>
      </c>
      <c r="AD192" s="12"/>
    </row>
    <row r="193" spans="1:30" ht="11.25" customHeight="1">
      <c r="A193" s="14">
        <f t="shared" si="9"/>
        <v>170</v>
      </c>
      <c r="B193" s="12" t="s">
        <v>261</v>
      </c>
      <c r="C193" s="27">
        <v>93.609666666666669</v>
      </c>
      <c r="D193" s="28">
        <v>21.936799999999977</v>
      </c>
      <c r="E193" s="28">
        <v>91.783571199999912</v>
      </c>
      <c r="F193" s="27">
        <v>0.59166666666666679</v>
      </c>
      <c r="G193" s="110" t="s">
        <v>36</v>
      </c>
      <c r="H193" s="55" t="s">
        <v>0</v>
      </c>
      <c r="I193" s="29">
        <v>5.5413333333333306</v>
      </c>
      <c r="J193" s="27">
        <v>0.70333333333333325</v>
      </c>
      <c r="K193" s="27">
        <v>0.25733333333333336</v>
      </c>
      <c r="L193" s="28">
        <v>7.5933333333333337</v>
      </c>
      <c r="M193" s="28">
        <v>8.6579999999999995</v>
      </c>
      <c r="N193" s="25">
        <f t="shared" si="7"/>
        <v>170</v>
      </c>
      <c r="O193" s="97">
        <v>3.3666666666666671E-2</v>
      </c>
      <c r="P193" s="28">
        <v>12.856999999999999</v>
      </c>
      <c r="Q193" s="27">
        <v>0.16733333333333333</v>
      </c>
      <c r="R193" s="28">
        <v>1.28</v>
      </c>
      <c r="S193" s="28">
        <v>111.98566666666666</v>
      </c>
      <c r="T193" s="30">
        <v>3.9333333333333331E-2</v>
      </c>
      <c r="U193" s="27">
        <v>7.2666666666666657E-2</v>
      </c>
      <c r="V193" s="57" t="s">
        <v>0</v>
      </c>
      <c r="W193" s="138">
        <v>192</v>
      </c>
      <c r="X193" s="138">
        <v>96</v>
      </c>
      <c r="Y193" s="38" t="s">
        <v>36</v>
      </c>
      <c r="Z193" s="30">
        <v>9.6000000000000016E-2</v>
      </c>
      <c r="AA193" s="38" t="s">
        <v>36</v>
      </c>
      <c r="AB193" s="38" t="s">
        <v>36</v>
      </c>
      <c r="AC193" s="27">
        <v>623.23933333333332</v>
      </c>
      <c r="AD193" s="12"/>
    </row>
    <row r="194" spans="1:30" ht="11.25" customHeight="1">
      <c r="A194" s="14">
        <f t="shared" si="9"/>
        <v>171</v>
      </c>
      <c r="B194" s="12" t="s">
        <v>262</v>
      </c>
      <c r="C194" s="27">
        <v>52.173999999999999</v>
      </c>
      <c r="D194" s="28">
        <v>182.84662000000003</v>
      </c>
      <c r="E194" s="28">
        <v>765.03025808000018</v>
      </c>
      <c r="F194" s="29">
        <v>0.40833333333333338</v>
      </c>
      <c r="G194" s="110" t="s">
        <v>36</v>
      </c>
      <c r="H194" s="55" t="s">
        <v>0</v>
      </c>
      <c r="I194" s="29">
        <v>46.89266666666667</v>
      </c>
      <c r="J194" s="27">
        <v>0.51700000000000002</v>
      </c>
      <c r="K194" s="27">
        <v>0.52500000000000002</v>
      </c>
      <c r="L194" s="28">
        <v>13.151000000000002</v>
      </c>
      <c r="M194" s="28">
        <v>9.9643333333333342</v>
      </c>
      <c r="N194" s="25">
        <f t="shared" si="7"/>
        <v>171</v>
      </c>
      <c r="O194" s="30">
        <v>0.10333333333333333</v>
      </c>
      <c r="P194" s="28">
        <v>20.937000000000001</v>
      </c>
      <c r="Q194" s="27">
        <v>2.1533333333333338</v>
      </c>
      <c r="R194" s="28">
        <v>2.704333333333333</v>
      </c>
      <c r="S194" s="28">
        <v>221.19299999999998</v>
      </c>
      <c r="T194" s="30">
        <v>2.6999999999999996E-2</v>
      </c>
      <c r="U194" s="27">
        <v>0.13633333333333333</v>
      </c>
      <c r="V194" s="57" t="s">
        <v>0</v>
      </c>
      <c r="W194" s="57"/>
      <c r="X194" s="57"/>
      <c r="Y194" s="31" t="s">
        <v>36</v>
      </c>
      <c r="Z194" s="30">
        <v>0.23300000000000001</v>
      </c>
      <c r="AA194" s="30">
        <v>0.37</v>
      </c>
      <c r="AB194" s="31" t="s">
        <v>36</v>
      </c>
      <c r="AC194" s="27">
        <v>4.2696666666666667</v>
      </c>
      <c r="AD194" s="12"/>
    </row>
    <row r="195" spans="1:30" ht="11.25" customHeight="1">
      <c r="A195" s="14">
        <f t="shared" si="9"/>
        <v>172</v>
      </c>
      <c r="B195" s="12" t="s">
        <v>263</v>
      </c>
      <c r="C195" s="40">
        <v>84.77</v>
      </c>
      <c r="D195" s="41">
        <v>52.54248260869565</v>
      </c>
      <c r="E195" s="41">
        <v>219.8377472347826</v>
      </c>
      <c r="F195" s="40">
        <v>0.77173913043478259</v>
      </c>
      <c r="G195" s="110" t="s">
        <v>36</v>
      </c>
      <c r="H195" s="55" t="s">
        <v>0</v>
      </c>
      <c r="I195" s="29">
        <v>13.851594202898553</v>
      </c>
      <c r="J195" s="40">
        <v>2.4333333333333331</v>
      </c>
      <c r="K195" s="40">
        <v>0.59666666666666668</v>
      </c>
      <c r="L195" s="41">
        <v>5.72</v>
      </c>
      <c r="M195" s="41">
        <v>5.4766666666666666</v>
      </c>
      <c r="N195" s="25">
        <f t="shared" si="7"/>
        <v>172</v>
      </c>
      <c r="O195" s="59">
        <v>0.03</v>
      </c>
      <c r="P195" s="41">
        <v>13.916666666666666</v>
      </c>
      <c r="Q195" s="40">
        <v>0.10333333333333333</v>
      </c>
      <c r="R195" s="41" t="s">
        <v>36</v>
      </c>
      <c r="S195" s="41">
        <v>134.05333333333331</v>
      </c>
      <c r="T195" s="42">
        <v>5.6666666666666664E-2</v>
      </c>
      <c r="U195" s="40">
        <v>0.05</v>
      </c>
      <c r="V195" s="57" t="s">
        <v>0</v>
      </c>
      <c r="W195" s="57">
        <v>27.208333333333336</v>
      </c>
      <c r="X195" s="25">
        <v>13.604166666666668</v>
      </c>
      <c r="Y195" s="42">
        <v>7.0000000000000007E-2</v>
      </c>
      <c r="Z195" s="42" t="s">
        <v>36</v>
      </c>
      <c r="AA195" s="42">
        <v>0.03</v>
      </c>
      <c r="AB195" s="42" t="s">
        <v>36</v>
      </c>
      <c r="AC195" s="40">
        <v>7.63</v>
      </c>
      <c r="AD195" s="12"/>
    </row>
    <row r="196" spans="1:30" ht="11.25" customHeight="1">
      <c r="A196" s="14">
        <f t="shared" si="9"/>
        <v>173</v>
      </c>
      <c r="B196" s="12" t="s">
        <v>264</v>
      </c>
      <c r="C196" s="27">
        <v>50.339333333333336</v>
      </c>
      <c r="D196" s="28">
        <v>177.35918531537055</v>
      </c>
      <c r="E196" s="28">
        <v>742.07083135951041</v>
      </c>
      <c r="F196" s="27">
        <v>1.0249999999999999</v>
      </c>
      <c r="G196" s="39">
        <v>0.28033333333333332</v>
      </c>
      <c r="H196" s="55" t="s">
        <v>0</v>
      </c>
      <c r="I196" s="29">
        <v>47.658000000000001</v>
      </c>
      <c r="J196" s="27">
        <v>4.5466666666666669</v>
      </c>
      <c r="K196" s="27">
        <v>0.69733333333333336</v>
      </c>
      <c r="L196" s="28">
        <v>39.237000000000002</v>
      </c>
      <c r="M196" s="28">
        <v>14.491</v>
      </c>
      <c r="N196" s="25">
        <f t="shared" si="7"/>
        <v>173</v>
      </c>
      <c r="O196" s="30">
        <v>0.19733333333333336</v>
      </c>
      <c r="P196" s="28">
        <v>26.073666666666668</v>
      </c>
      <c r="Q196" s="27">
        <v>2.6976666666666667</v>
      </c>
      <c r="R196" s="28">
        <v>2.7903333333333333</v>
      </c>
      <c r="S196" s="28">
        <v>263.26133333333331</v>
      </c>
      <c r="T196" s="30">
        <v>0.16066666666666665</v>
      </c>
      <c r="U196" s="27">
        <v>0.20133333333333334</v>
      </c>
      <c r="V196" s="57" t="s">
        <v>0</v>
      </c>
      <c r="W196" s="57"/>
      <c r="X196" s="57"/>
      <c r="Y196" s="31" t="s">
        <v>36</v>
      </c>
      <c r="Z196" s="30">
        <v>0.22333333333333336</v>
      </c>
      <c r="AA196" s="30">
        <v>8.3333333333333329E-2</v>
      </c>
      <c r="AB196" s="31" t="s">
        <v>36</v>
      </c>
      <c r="AC196" s="27">
        <v>5.1516666666666664</v>
      </c>
      <c r="AD196" s="12"/>
    </row>
    <row r="197" spans="1:30" ht="11.25" customHeight="1">
      <c r="A197" s="14">
        <f t="shared" si="9"/>
        <v>174</v>
      </c>
      <c r="B197" s="12" t="s">
        <v>265</v>
      </c>
      <c r="C197" s="27">
        <v>72.736000000000004</v>
      </c>
      <c r="D197" s="28">
        <v>96.971587447921436</v>
      </c>
      <c r="E197" s="28">
        <v>405.7291218821033</v>
      </c>
      <c r="F197" s="27">
        <v>0.97083333333333321</v>
      </c>
      <c r="G197" s="39">
        <v>0.30033333333333334</v>
      </c>
      <c r="H197" s="55" t="s">
        <v>0</v>
      </c>
      <c r="I197" s="29">
        <v>25.332166666666662</v>
      </c>
      <c r="J197" s="27">
        <v>2.1353333333333335</v>
      </c>
      <c r="K197" s="27">
        <v>0.66066666666666662</v>
      </c>
      <c r="L197" s="28">
        <v>22.766000000000002</v>
      </c>
      <c r="M197" s="28">
        <v>24.835333333333335</v>
      </c>
      <c r="N197" s="25">
        <f t="shared" ref="N197:N260" si="10">A197</f>
        <v>174</v>
      </c>
      <c r="O197" s="48">
        <v>0.15933333333333333</v>
      </c>
      <c r="P197" s="28">
        <v>23.364666666666665</v>
      </c>
      <c r="Q197" s="27">
        <v>0.16416666666666666</v>
      </c>
      <c r="R197" s="28">
        <v>0.78500000000000003</v>
      </c>
      <c r="S197" s="28">
        <v>300.01266666666669</v>
      </c>
      <c r="T197" s="30">
        <v>0.17299999999999996</v>
      </c>
      <c r="U197" s="27">
        <v>0.18766666666666665</v>
      </c>
      <c r="V197" s="57" t="s">
        <v>0</v>
      </c>
      <c r="W197" s="57"/>
      <c r="X197" s="57"/>
      <c r="Y197" s="30">
        <v>9.3333333333333338E-2</v>
      </c>
      <c r="Z197" s="48">
        <v>7.0000000000000007E-2</v>
      </c>
      <c r="AA197" s="48">
        <v>7.0000000000000007E-2</v>
      </c>
      <c r="AB197" s="48">
        <v>1.58</v>
      </c>
      <c r="AC197" s="27">
        <v>10.146666666666667</v>
      </c>
      <c r="AD197" s="12"/>
    </row>
    <row r="198" spans="1:30" ht="11.25" customHeight="1">
      <c r="A198" s="14">
        <f>A197+1</f>
        <v>175</v>
      </c>
      <c r="B198" s="12" t="s">
        <v>266</v>
      </c>
      <c r="C198" s="40">
        <v>63.876666666666665</v>
      </c>
      <c r="D198" s="41">
        <v>128.02445217391306</v>
      </c>
      <c r="E198" s="41">
        <v>535.65430789565232</v>
      </c>
      <c r="F198" s="40">
        <v>1.4347826086956523</v>
      </c>
      <c r="G198" s="58">
        <v>0.24</v>
      </c>
      <c r="H198" s="55" t="s">
        <v>0</v>
      </c>
      <c r="I198" s="29">
        <v>33.665217391304353</v>
      </c>
      <c r="J198" s="40">
        <v>1.5266666666666666</v>
      </c>
      <c r="K198" s="40">
        <v>0.78333333333333333</v>
      </c>
      <c r="L198" s="41">
        <f>(4.209+3.9+4.344)/3</f>
        <v>4.1509999999999998</v>
      </c>
      <c r="M198" s="41">
        <v>23.786666666666665</v>
      </c>
      <c r="N198" s="25">
        <f t="shared" si="10"/>
        <v>175</v>
      </c>
      <c r="O198" s="42">
        <v>0.16333333333333333</v>
      </c>
      <c r="P198" s="41">
        <v>25.516666666666666</v>
      </c>
      <c r="Q198" s="40">
        <v>0.29333333333333333</v>
      </c>
      <c r="R198" s="41" t="s">
        <v>36</v>
      </c>
      <c r="S198" s="41">
        <v>328.03</v>
      </c>
      <c r="T198" s="42">
        <v>5.3333333333333337E-2</v>
      </c>
      <c r="U198" s="40">
        <v>0.16</v>
      </c>
      <c r="V198" s="57" t="s">
        <v>0</v>
      </c>
      <c r="W198" s="57">
        <v>238.83333333333334</v>
      </c>
      <c r="X198" s="25">
        <v>119.41666666666667</v>
      </c>
      <c r="Y198" s="42">
        <v>0.03</v>
      </c>
      <c r="Z198" s="42">
        <v>0.02</v>
      </c>
      <c r="AA198" s="42">
        <v>0.14000000000000001</v>
      </c>
      <c r="AB198" s="42" t="s">
        <v>36</v>
      </c>
      <c r="AC198" s="40">
        <v>15.746666666666668</v>
      </c>
      <c r="AD198" s="12"/>
    </row>
    <row r="199" spans="1:30" s="98" customFormat="1" ht="11.25" customHeight="1">
      <c r="A199" s="108">
        <f>A198+1</f>
        <v>176</v>
      </c>
      <c r="B199" s="98" t="s">
        <v>633</v>
      </c>
      <c r="C199" s="99">
        <v>21.126000000000001</v>
      </c>
      <c r="D199" s="100">
        <v>280.10519255063934</v>
      </c>
      <c r="E199" s="100">
        <v>1171.9601256318751</v>
      </c>
      <c r="F199" s="101">
        <v>2.1687500000000002</v>
      </c>
      <c r="G199" s="99">
        <v>0.05</v>
      </c>
      <c r="H199" s="108" t="s">
        <v>0</v>
      </c>
      <c r="I199" s="101">
        <v>75.666583333333335</v>
      </c>
      <c r="J199" s="99">
        <v>3.8333333333333335</v>
      </c>
      <c r="K199" s="99">
        <v>0.98866666666666669</v>
      </c>
      <c r="L199" s="102">
        <v>11.950333333333333</v>
      </c>
      <c r="M199" s="102">
        <v>49.193999999999996</v>
      </c>
      <c r="N199" s="25">
        <f t="shared" si="10"/>
        <v>176</v>
      </c>
      <c r="O199" s="103">
        <v>0.83933333333333326</v>
      </c>
      <c r="P199" s="102">
        <v>36.876000000000005</v>
      </c>
      <c r="Q199" s="99">
        <v>0.61299999999999999</v>
      </c>
      <c r="R199" s="102">
        <v>9.8823333333333334</v>
      </c>
      <c r="S199" s="102">
        <v>518.25</v>
      </c>
      <c r="T199" s="103">
        <v>0.16466666666666666</v>
      </c>
      <c r="U199" s="99">
        <v>0.30199999999999999</v>
      </c>
      <c r="V199" s="108" t="s">
        <v>0</v>
      </c>
      <c r="W199" s="108">
        <v>27.355555555555554</v>
      </c>
      <c r="X199" s="108">
        <v>13.677777777777777</v>
      </c>
      <c r="Y199" s="103">
        <v>0.03</v>
      </c>
      <c r="Z199" s="103" t="s">
        <v>36</v>
      </c>
      <c r="AA199" s="103">
        <v>5.6666666666666664E-2</v>
      </c>
      <c r="AB199" s="103">
        <v>1.41</v>
      </c>
      <c r="AC199" s="99" t="s">
        <v>36</v>
      </c>
    </row>
    <row r="200" spans="1:30" ht="11.25" customHeight="1">
      <c r="A200" s="108">
        <f t="shared" ref="A200:A236" si="11">A199+1</f>
        <v>177</v>
      </c>
      <c r="B200" s="12" t="s">
        <v>267</v>
      </c>
      <c r="C200" s="40">
        <v>70.073999999999998</v>
      </c>
      <c r="D200" s="41">
        <v>105.08265000000002</v>
      </c>
      <c r="E200" s="41">
        <v>439.66580760000011</v>
      </c>
      <c r="F200" s="40">
        <v>1.1312500000000001</v>
      </c>
      <c r="G200" s="39">
        <v>0.14166666666666669</v>
      </c>
      <c r="H200" s="55" t="s">
        <v>0</v>
      </c>
      <c r="I200" s="29">
        <v>27.804416666666668</v>
      </c>
      <c r="J200" s="40">
        <v>2.8</v>
      </c>
      <c r="K200" s="40">
        <v>0.84866666666666657</v>
      </c>
      <c r="L200" s="41">
        <v>6.3563333333333327</v>
      </c>
      <c r="M200" s="41">
        <v>30.161333333333332</v>
      </c>
      <c r="N200" s="25">
        <f t="shared" si="10"/>
        <v>177</v>
      </c>
      <c r="O200" s="42">
        <v>0.21366666666666667</v>
      </c>
      <c r="P200" s="41">
        <v>15.821666666666667</v>
      </c>
      <c r="Q200" s="40">
        <v>0.19800000000000004</v>
      </c>
      <c r="R200" s="41" t="s">
        <v>36</v>
      </c>
      <c r="S200" s="41">
        <v>386.5916666666667</v>
      </c>
      <c r="T200" s="42">
        <v>6.4000000000000001E-2</v>
      </c>
      <c r="U200" s="40">
        <v>0.12266666666666666</v>
      </c>
      <c r="V200" s="57" t="s">
        <v>0</v>
      </c>
      <c r="W200" s="57"/>
      <c r="X200" s="57"/>
      <c r="Y200" s="42">
        <v>0.09</v>
      </c>
      <c r="Z200" s="42" t="s">
        <v>36</v>
      </c>
      <c r="AA200" s="42">
        <v>0.03</v>
      </c>
      <c r="AB200" s="42" t="s">
        <v>36</v>
      </c>
      <c r="AC200" s="40">
        <v>17.496666666666666</v>
      </c>
      <c r="AD200" s="12"/>
    </row>
    <row r="201" spans="1:30" ht="11.25" customHeight="1">
      <c r="A201" s="108">
        <f t="shared" si="11"/>
        <v>178</v>
      </c>
      <c r="B201" s="12" t="s">
        <v>268</v>
      </c>
      <c r="C201" s="40">
        <v>75.23</v>
      </c>
      <c r="D201" s="41">
        <v>86.80533043478259</v>
      </c>
      <c r="E201" s="41">
        <v>363.19350253913035</v>
      </c>
      <c r="F201" s="40">
        <v>1.7536231884057971</v>
      </c>
      <c r="G201" s="58">
        <v>0.06</v>
      </c>
      <c r="H201" s="55" t="s">
        <v>0</v>
      </c>
      <c r="I201" s="29">
        <v>22.336376811594199</v>
      </c>
      <c r="J201" s="40">
        <v>2.5933333333333333</v>
      </c>
      <c r="K201" s="40">
        <v>0.62</v>
      </c>
      <c r="L201" s="41">
        <v>3.22</v>
      </c>
      <c r="M201" s="41">
        <v>23.686666666666667</v>
      </c>
      <c r="N201" s="25">
        <f t="shared" si="10"/>
        <v>178</v>
      </c>
      <c r="O201" s="42">
        <v>0.59666666666666668</v>
      </c>
      <c r="P201" s="41">
        <v>28.683333333333334</v>
      </c>
      <c r="Q201" s="40">
        <v>0.20333333333333337</v>
      </c>
      <c r="R201" s="41" t="s">
        <v>36</v>
      </c>
      <c r="S201" s="41">
        <v>264.38666666666671</v>
      </c>
      <c r="T201" s="42">
        <v>0.11</v>
      </c>
      <c r="U201" s="40">
        <v>0.12</v>
      </c>
      <c r="V201" s="57" t="s">
        <v>0</v>
      </c>
      <c r="W201" s="57">
        <v>6.416666666666667</v>
      </c>
      <c r="X201" s="25">
        <v>3.2083333333333335</v>
      </c>
      <c r="Y201" s="42" t="s">
        <v>36</v>
      </c>
      <c r="Z201" s="42" t="s">
        <v>36</v>
      </c>
      <c r="AA201" s="42">
        <v>0.14333333333333334</v>
      </c>
      <c r="AB201" s="42" t="s">
        <v>36</v>
      </c>
      <c r="AC201" s="40">
        <v>10.466666666666667</v>
      </c>
      <c r="AD201" s="12"/>
    </row>
    <row r="202" spans="1:30" ht="11.25" customHeight="1">
      <c r="A202" s="108">
        <f t="shared" si="11"/>
        <v>179</v>
      </c>
      <c r="B202" s="12" t="s">
        <v>269</v>
      </c>
      <c r="C202" s="40">
        <v>73.796666666666667</v>
      </c>
      <c r="D202" s="41">
        <v>91.52884782608696</v>
      </c>
      <c r="E202" s="41">
        <v>382.95669930434786</v>
      </c>
      <c r="F202" s="40">
        <v>1.3985507246376814</v>
      </c>
      <c r="G202" s="58">
        <v>0.11666666666666665</v>
      </c>
      <c r="H202" s="55" t="s">
        <v>0</v>
      </c>
      <c r="I202" s="29">
        <v>23.848115942028986</v>
      </c>
      <c r="J202" s="40">
        <v>1.9466666666666665</v>
      </c>
      <c r="K202" s="40">
        <v>0.84</v>
      </c>
      <c r="L202" s="41">
        <v>3.4166666666666665</v>
      </c>
      <c r="M202" s="41">
        <v>27.796666666666663</v>
      </c>
      <c r="N202" s="25">
        <f t="shared" si="10"/>
        <v>179</v>
      </c>
      <c r="O202" s="42">
        <v>0.14000000000000001</v>
      </c>
      <c r="P202" s="41">
        <v>26.72</v>
      </c>
      <c r="Q202" s="40">
        <v>0.34666666666666668</v>
      </c>
      <c r="R202" s="41" t="s">
        <v>36</v>
      </c>
      <c r="S202" s="41">
        <v>376.47</v>
      </c>
      <c r="T202" s="42">
        <v>0.10333333333333333</v>
      </c>
      <c r="U202" s="40">
        <v>0.17666666666666667</v>
      </c>
      <c r="V202" s="57" t="s">
        <v>0</v>
      </c>
      <c r="W202" s="57">
        <v>13.625</v>
      </c>
      <c r="X202" s="25">
        <v>6.8125</v>
      </c>
      <c r="Y202" s="42" t="s">
        <v>36</v>
      </c>
      <c r="Z202" s="42">
        <v>0.02</v>
      </c>
      <c r="AA202" s="42">
        <v>0.14333333333333334</v>
      </c>
      <c r="AB202" s="42" t="s">
        <v>36</v>
      </c>
      <c r="AC202" s="40">
        <v>5.86</v>
      </c>
      <c r="AD202" s="12"/>
    </row>
    <row r="203" spans="1:30" ht="11.25" customHeight="1">
      <c r="A203" s="108">
        <f t="shared" si="11"/>
        <v>180</v>
      </c>
      <c r="B203" s="12" t="s">
        <v>270</v>
      </c>
      <c r="C203" s="40">
        <v>68.176666666666677</v>
      </c>
      <c r="D203" s="41">
        <v>112.36604782608694</v>
      </c>
      <c r="E203" s="41">
        <v>470.13954410434781</v>
      </c>
      <c r="F203" s="40">
        <v>1.4818840579710144</v>
      </c>
      <c r="G203" s="58">
        <v>0.21</v>
      </c>
      <c r="H203" s="55" t="s">
        <v>0</v>
      </c>
      <c r="I203" s="29">
        <v>29.341449275362308</v>
      </c>
      <c r="J203" s="40">
        <v>1.9533333333333331</v>
      </c>
      <c r="K203" s="40">
        <v>0.79</v>
      </c>
      <c r="L203" s="41">
        <v>3.1866666666666661</v>
      </c>
      <c r="M203" s="41">
        <v>28.383333333333336</v>
      </c>
      <c r="N203" s="25">
        <f t="shared" si="10"/>
        <v>180</v>
      </c>
      <c r="O203" s="42">
        <v>0.09</v>
      </c>
      <c r="P203" s="41">
        <v>22.27</v>
      </c>
      <c r="Q203" s="40">
        <v>0.33666666666666667</v>
      </c>
      <c r="R203" s="41" t="s">
        <v>36</v>
      </c>
      <c r="S203" s="41">
        <v>354.81</v>
      </c>
      <c r="T203" s="42">
        <v>7.6666666666666675E-2</v>
      </c>
      <c r="U203" s="40">
        <v>0.25666666666666665</v>
      </c>
      <c r="V203" s="57" t="s">
        <v>0</v>
      </c>
      <c r="W203" s="57">
        <v>49.708333333333336</v>
      </c>
      <c r="X203" s="25">
        <v>24.854166666666668</v>
      </c>
      <c r="Y203" s="42" t="s">
        <v>36</v>
      </c>
      <c r="Z203" s="42" t="s">
        <v>36</v>
      </c>
      <c r="AA203" s="42">
        <v>0.14333333333333334</v>
      </c>
      <c r="AB203" s="42" t="s">
        <v>36</v>
      </c>
      <c r="AC203" s="40">
        <v>7.5566666666666675</v>
      </c>
      <c r="AD203" s="12"/>
    </row>
    <row r="204" spans="1:30" ht="11.25" customHeight="1">
      <c r="A204" s="108">
        <f t="shared" si="11"/>
        <v>181</v>
      </c>
      <c r="B204" s="71" t="s">
        <v>271</v>
      </c>
      <c r="C204" s="52">
        <v>77.710666666666668</v>
      </c>
      <c r="D204" s="28">
        <v>77.909527925074116</v>
      </c>
      <c r="E204" s="28">
        <v>325.9734648385101</v>
      </c>
      <c r="F204" s="27">
        <v>1.2270833333333333</v>
      </c>
      <c r="G204" s="39">
        <v>7.9000000000000001E-2</v>
      </c>
      <c r="H204" s="55" t="s">
        <v>0</v>
      </c>
      <c r="I204" s="29">
        <v>20.312583333333333</v>
      </c>
      <c r="J204" s="52">
        <v>2.0303333333333335</v>
      </c>
      <c r="K204" s="52">
        <v>0.67066666666666663</v>
      </c>
      <c r="L204" s="49">
        <v>5.4903333333333331</v>
      </c>
      <c r="M204" s="49">
        <v>30.412333333333336</v>
      </c>
      <c r="N204" s="25">
        <f t="shared" si="10"/>
        <v>181</v>
      </c>
      <c r="O204" s="48">
        <v>0.40733333333333333</v>
      </c>
      <c r="P204" s="49">
        <v>19.753</v>
      </c>
      <c r="Q204" s="52">
        <v>0.3746666666666667</v>
      </c>
      <c r="R204" s="49">
        <v>0.93866666666666665</v>
      </c>
      <c r="S204" s="49">
        <v>267.35000000000002</v>
      </c>
      <c r="T204" s="48">
        <v>6.433333333333334E-2</v>
      </c>
      <c r="U204" s="52">
        <v>0.13533333333333333</v>
      </c>
      <c r="V204" s="57" t="s">
        <v>0</v>
      </c>
      <c r="W204" s="57"/>
      <c r="X204" s="57"/>
      <c r="Y204" s="48">
        <v>0.05</v>
      </c>
      <c r="Z204" s="48">
        <v>0.03</v>
      </c>
      <c r="AA204" s="48">
        <v>0.17</v>
      </c>
      <c r="AB204" s="31" t="s">
        <v>36</v>
      </c>
      <c r="AC204" s="47" t="s">
        <v>36</v>
      </c>
      <c r="AD204" s="12"/>
    </row>
    <row r="205" spans="1:30" ht="11.25" customHeight="1">
      <c r="A205" s="108">
        <f t="shared" si="11"/>
        <v>182</v>
      </c>
      <c r="B205" s="12" t="s">
        <v>272</v>
      </c>
      <c r="C205" s="40">
        <v>71.86333333333333</v>
      </c>
      <c r="D205" s="41">
        <v>98.249702173913064</v>
      </c>
      <c r="E205" s="41">
        <v>411.0767538956523</v>
      </c>
      <c r="F205" s="40">
        <v>1.2681159420289856</v>
      </c>
      <c r="G205" s="58">
        <v>6.5000000000000002E-2</v>
      </c>
      <c r="H205" s="55" t="s">
        <v>0</v>
      </c>
      <c r="I205" s="29">
        <v>25.956884057971017</v>
      </c>
      <c r="J205" s="40">
        <v>2.0433333333333334</v>
      </c>
      <c r="K205" s="40">
        <v>0.84666666666666668</v>
      </c>
      <c r="L205" s="41">
        <v>7.5633333333333335</v>
      </c>
      <c r="M205" s="41">
        <v>26.29</v>
      </c>
      <c r="N205" s="25">
        <f t="shared" si="10"/>
        <v>182</v>
      </c>
      <c r="O205" s="42">
        <v>0.41666666666666669</v>
      </c>
      <c r="P205" s="41">
        <v>22.196666666666669</v>
      </c>
      <c r="Q205" s="40">
        <v>0.38</v>
      </c>
      <c r="R205" s="41" t="s">
        <v>36</v>
      </c>
      <c r="S205" s="41">
        <v>357.67666666666668</v>
      </c>
      <c r="T205" s="42">
        <v>5.3333333333333337E-2</v>
      </c>
      <c r="U205" s="40">
        <v>0.1466666666666667</v>
      </c>
      <c r="V205" s="57" t="s">
        <v>0</v>
      </c>
      <c r="W205" s="57">
        <v>32.416666666666671</v>
      </c>
      <c r="X205" s="25">
        <v>16.208333333333336</v>
      </c>
      <c r="Y205" s="42" t="s">
        <v>36</v>
      </c>
      <c r="Z205" s="42">
        <v>0.02</v>
      </c>
      <c r="AA205" s="42">
        <v>0.1</v>
      </c>
      <c r="AB205" s="42" t="s">
        <v>36</v>
      </c>
      <c r="AC205" s="40">
        <v>21.59</v>
      </c>
      <c r="AD205" s="12"/>
    </row>
    <row r="206" spans="1:30" ht="11.25" customHeight="1">
      <c r="A206" s="108">
        <f t="shared" si="11"/>
        <v>183</v>
      </c>
      <c r="B206" s="12" t="s">
        <v>273</v>
      </c>
      <c r="C206" s="40">
        <v>79.208666666666659</v>
      </c>
      <c r="D206" s="41">
        <v>74.291480000000035</v>
      </c>
      <c r="E206" s="41">
        <v>310.83555232000015</v>
      </c>
      <c r="F206" s="40">
        <v>0.9541666666666665</v>
      </c>
      <c r="G206" s="39">
        <v>0.14399999999999999</v>
      </c>
      <c r="H206" s="55" t="s">
        <v>0</v>
      </c>
      <c r="I206" s="29">
        <v>19.411166666666677</v>
      </c>
      <c r="J206" s="40">
        <v>2.1890000000000001</v>
      </c>
      <c r="K206" s="40">
        <v>0.28199999999999997</v>
      </c>
      <c r="L206" s="41">
        <v>12.104666666666667</v>
      </c>
      <c r="M206" s="41">
        <v>24.616333333333333</v>
      </c>
      <c r="N206" s="25">
        <f t="shared" si="10"/>
        <v>183</v>
      </c>
      <c r="O206" s="97">
        <v>3.5000000000000003E-2</v>
      </c>
      <c r="P206" s="41">
        <v>9.3373333333333335</v>
      </c>
      <c r="Q206" s="40">
        <v>0.25833333333333336</v>
      </c>
      <c r="R206" s="41">
        <v>0.70033333333333336</v>
      </c>
      <c r="S206" s="41">
        <v>71.644000000000005</v>
      </c>
      <c r="T206" s="42">
        <v>0.14666666666666664</v>
      </c>
      <c r="U206" s="40">
        <v>0.58766666666666667</v>
      </c>
      <c r="V206" s="57" t="s">
        <v>0</v>
      </c>
      <c r="W206" s="57"/>
      <c r="X206" s="57"/>
      <c r="Y206" s="30">
        <v>0.24666666666666667</v>
      </c>
      <c r="Z206" s="38" t="s">
        <v>36</v>
      </c>
      <c r="AA206" s="30">
        <v>0.04</v>
      </c>
      <c r="AB206" s="38" t="s">
        <v>36</v>
      </c>
      <c r="AC206" s="27">
        <v>13.563333333333333</v>
      </c>
      <c r="AD206" s="12"/>
    </row>
    <row r="207" spans="1:30" ht="11.25" customHeight="1">
      <c r="A207" s="108">
        <f t="shared" si="11"/>
        <v>184</v>
      </c>
      <c r="B207" s="12" t="s">
        <v>274</v>
      </c>
      <c r="C207" s="27">
        <v>86.894333333333336</v>
      </c>
      <c r="D207" s="28">
        <v>45.58096877372266</v>
      </c>
      <c r="E207" s="28">
        <v>190.71077334925562</v>
      </c>
      <c r="F207" s="27">
        <v>1.2791666666666666</v>
      </c>
      <c r="G207" s="110" t="s">
        <v>36</v>
      </c>
      <c r="H207" s="55" t="s">
        <v>0</v>
      </c>
      <c r="I207" s="29">
        <v>11.434166666666664</v>
      </c>
      <c r="J207" s="27">
        <v>2.5753333333333335</v>
      </c>
      <c r="K207" s="27">
        <v>0.37799999999999995</v>
      </c>
      <c r="L207" s="49">
        <v>12.744</v>
      </c>
      <c r="M207" s="28">
        <v>11.283999999999999</v>
      </c>
      <c r="N207" s="25">
        <f t="shared" si="10"/>
        <v>184</v>
      </c>
      <c r="O207" s="97">
        <v>4.9666666666666671E-2</v>
      </c>
      <c r="P207" s="49">
        <v>24.469666666666665</v>
      </c>
      <c r="Q207" s="27">
        <v>0.15433333333333332</v>
      </c>
      <c r="R207" s="28">
        <v>1.4386666666666665</v>
      </c>
      <c r="S207" s="28">
        <v>119.399</v>
      </c>
      <c r="T207" s="30">
        <v>2.4333333333333335E-2</v>
      </c>
      <c r="U207" s="27">
        <v>0.18099999999999997</v>
      </c>
      <c r="V207" s="57" t="s">
        <v>0</v>
      </c>
      <c r="W207" s="57"/>
      <c r="X207" s="57"/>
      <c r="Y207" s="30">
        <v>0.11</v>
      </c>
      <c r="Z207" s="31" t="s">
        <v>36</v>
      </c>
      <c r="AA207" s="30">
        <v>0.05</v>
      </c>
      <c r="AB207" s="31" t="s">
        <v>36</v>
      </c>
      <c r="AC207" s="27">
        <v>26.696666666666669</v>
      </c>
      <c r="AD207" s="12"/>
    </row>
    <row r="208" spans="1:30" s="98" customFormat="1" ht="11.25" customHeight="1">
      <c r="A208" s="108">
        <f t="shared" si="11"/>
        <v>185</v>
      </c>
      <c r="B208" s="98" t="s">
        <v>72</v>
      </c>
      <c r="C208" s="99">
        <v>92.443666666666672</v>
      </c>
      <c r="D208" s="100">
        <v>26.332269311050553</v>
      </c>
      <c r="E208" s="100">
        <v>110.17421479743551</v>
      </c>
      <c r="F208" s="101">
        <v>0.58958333333333335</v>
      </c>
      <c r="G208" s="99">
        <v>0.16766666666666666</v>
      </c>
      <c r="H208" s="108" t="s">
        <v>0</v>
      </c>
      <c r="I208" s="101">
        <v>6.3744166666666606</v>
      </c>
      <c r="J208" s="99">
        <v>1.36</v>
      </c>
      <c r="K208" s="99">
        <v>0.42466666666666669</v>
      </c>
      <c r="L208" s="102">
        <v>9.1606666666666658</v>
      </c>
      <c r="M208" s="102">
        <v>7.1713333333333331</v>
      </c>
      <c r="N208" s="25">
        <f t="shared" si="10"/>
        <v>185</v>
      </c>
      <c r="O208" s="103">
        <v>7.0000000000000007E-2</v>
      </c>
      <c r="P208" s="102">
        <v>25.655000000000001</v>
      </c>
      <c r="Q208" s="99">
        <v>0.32233333333333336</v>
      </c>
      <c r="R208" s="102">
        <v>6.9450000000000003</v>
      </c>
      <c r="S208" s="102">
        <v>148.07499999999999</v>
      </c>
      <c r="T208" s="103">
        <v>9.866666666666668E-2</v>
      </c>
      <c r="U208" s="99">
        <v>5.3999999999999999E-2</v>
      </c>
      <c r="V208" s="108" t="s">
        <v>0</v>
      </c>
      <c r="W208" s="139">
        <v>106</v>
      </c>
      <c r="X208" s="139">
        <v>53</v>
      </c>
      <c r="Y208" s="103">
        <v>0.04</v>
      </c>
      <c r="Z208" s="103" t="s">
        <v>36</v>
      </c>
      <c r="AA208" s="103" t="s">
        <v>36</v>
      </c>
      <c r="AB208" s="103" t="s">
        <v>36</v>
      </c>
      <c r="AC208" s="99" t="s">
        <v>36</v>
      </c>
    </row>
    <row r="209" spans="1:30" ht="11.25" customHeight="1">
      <c r="A209" s="108">
        <f t="shared" si="11"/>
        <v>186</v>
      </c>
      <c r="B209" s="12" t="s">
        <v>275</v>
      </c>
      <c r="C209" s="40">
        <v>88.113330000000005</v>
      </c>
      <c r="D209" s="41">
        <v>43.065068521739114</v>
      </c>
      <c r="E209" s="41">
        <v>180.18424669495647</v>
      </c>
      <c r="F209" s="40">
        <v>0.97101449275362328</v>
      </c>
      <c r="G209" s="58">
        <v>0.33</v>
      </c>
      <c r="H209" s="55" t="s">
        <v>0</v>
      </c>
      <c r="I209" s="29">
        <v>10.288988840579705</v>
      </c>
      <c r="J209" s="40">
        <v>1.68</v>
      </c>
      <c r="K209" s="40">
        <v>0.29666666666666663</v>
      </c>
      <c r="L209" s="41">
        <v>1.4166666666666667</v>
      </c>
      <c r="M209" s="41">
        <v>10.11</v>
      </c>
      <c r="N209" s="25">
        <f t="shared" si="10"/>
        <v>186</v>
      </c>
      <c r="O209" s="42">
        <v>0.12</v>
      </c>
      <c r="P209" s="41">
        <v>15.636666666666665</v>
      </c>
      <c r="Q209" s="40">
        <v>0.15333333333333335</v>
      </c>
      <c r="R209" s="41">
        <v>2.9666666666666668</v>
      </c>
      <c r="S209" s="41">
        <v>123.86</v>
      </c>
      <c r="T209" s="42">
        <v>7.3333333333333348E-2</v>
      </c>
      <c r="U209" s="40">
        <v>0.09</v>
      </c>
      <c r="V209" s="57" t="s">
        <v>0</v>
      </c>
      <c r="W209" s="138">
        <f>X209*2</f>
        <v>14.666</v>
      </c>
      <c r="X209" s="138">
        <v>7.3330000000000002</v>
      </c>
      <c r="Y209" s="42" t="s">
        <v>36</v>
      </c>
      <c r="Z209" s="42" t="s">
        <v>36</v>
      </c>
      <c r="AA209" s="42" t="s">
        <v>36</v>
      </c>
      <c r="AB209" s="44" t="s">
        <v>36</v>
      </c>
      <c r="AC209" s="40">
        <v>219.33333333333334</v>
      </c>
      <c r="AD209" s="12"/>
    </row>
    <row r="210" spans="1:30" ht="11.25" customHeight="1">
      <c r="A210" s="108">
        <f t="shared" si="11"/>
        <v>187</v>
      </c>
      <c r="B210" s="12" t="s">
        <v>276</v>
      </c>
      <c r="C210" s="27">
        <v>89.817000000000007</v>
      </c>
      <c r="D210" s="28">
        <v>36.568679999999965</v>
      </c>
      <c r="E210" s="28">
        <v>153.00335711999986</v>
      </c>
      <c r="F210" s="29">
        <v>0.48125000000000001</v>
      </c>
      <c r="G210" s="39">
        <v>0.154</v>
      </c>
      <c r="H210" s="55" t="s">
        <v>0</v>
      </c>
      <c r="I210" s="29">
        <v>9.3507499999999943</v>
      </c>
      <c r="J210" s="27">
        <v>0.81466666666666665</v>
      </c>
      <c r="K210" s="27">
        <v>0.19699999999999998</v>
      </c>
      <c r="L210" s="28">
        <v>0.83933333333333338</v>
      </c>
      <c r="M210" s="28">
        <v>7.0716666666666663</v>
      </c>
      <c r="N210" s="25">
        <f t="shared" si="10"/>
        <v>187</v>
      </c>
      <c r="O210" s="30">
        <v>5.3666666666666668E-2</v>
      </c>
      <c r="P210" s="28">
        <v>9.7733333333333334</v>
      </c>
      <c r="Q210" s="27">
        <v>0.14666666666666664</v>
      </c>
      <c r="R210" s="28">
        <v>4.1616666666666662</v>
      </c>
      <c r="S210" s="28">
        <v>87.663333333333341</v>
      </c>
      <c r="T210" s="30">
        <v>6.6666666666666666E-2</v>
      </c>
      <c r="U210" s="27">
        <v>8.3666666666666667E-2</v>
      </c>
      <c r="V210" s="57" t="s">
        <v>0</v>
      </c>
      <c r="W210" s="138">
        <v>22</v>
      </c>
      <c r="X210" s="138">
        <v>11</v>
      </c>
      <c r="Y210" s="38" t="s">
        <v>36</v>
      </c>
      <c r="Z210" s="30">
        <v>2.2999999999999996E-2</v>
      </c>
      <c r="AA210" s="38" t="s">
        <v>36</v>
      </c>
      <c r="AB210" s="30">
        <v>2.2466666666666666</v>
      </c>
      <c r="AC210" s="27">
        <v>119.71933333333334</v>
      </c>
      <c r="AD210" s="12"/>
    </row>
    <row r="211" spans="1:30" ht="11.25" customHeight="1">
      <c r="A211" s="91"/>
      <c r="B211" s="5"/>
      <c r="C211" s="7"/>
      <c r="D211" s="149"/>
      <c r="E211" s="149"/>
      <c r="F211" s="7"/>
      <c r="G211" s="7"/>
      <c r="H211" s="8"/>
      <c r="I211" s="7" t="s">
        <v>93</v>
      </c>
      <c r="J211" s="7" t="s">
        <v>21</v>
      </c>
      <c r="K211" s="7"/>
      <c r="L211" s="8"/>
      <c r="M211" s="8"/>
      <c r="N211" s="6"/>
      <c r="O211" s="9"/>
      <c r="P211" s="8"/>
      <c r="Q211" s="7"/>
      <c r="R211" s="8"/>
      <c r="S211" s="8"/>
      <c r="T211" s="9"/>
      <c r="U211" s="7"/>
      <c r="V211" s="8"/>
      <c r="W211" s="8"/>
      <c r="X211" s="8"/>
      <c r="Y211" s="9"/>
      <c r="Z211" s="9"/>
      <c r="AA211" s="9"/>
      <c r="AB211" s="9"/>
      <c r="AC211" s="7" t="s">
        <v>94</v>
      </c>
      <c r="AD211" s="5"/>
    </row>
    <row r="212" spans="1:30" ht="11.25" customHeight="1" thickBot="1">
      <c r="A212" s="92" t="s">
        <v>95</v>
      </c>
      <c r="B212" s="12"/>
      <c r="C212" s="10" t="s">
        <v>19</v>
      </c>
      <c r="D212" s="148" t="s">
        <v>96</v>
      </c>
      <c r="E212" s="148"/>
      <c r="F212" s="10" t="s">
        <v>20</v>
      </c>
      <c r="G212" s="10" t="s">
        <v>97</v>
      </c>
      <c r="H212" s="14" t="s">
        <v>35</v>
      </c>
      <c r="I212" s="10" t="s">
        <v>98</v>
      </c>
      <c r="J212" s="10" t="s">
        <v>99</v>
      </c>
      <c r="K212" s="10" t="s">
        <v>22</v>
      </c>
      <c r="L212" s="14" t="s">
        <v>23</v>
      </c>
      <c r="M212" s="14" t="s">
        <v>24</v>
      </c>
      <c r="N212" s="13" t="s">
        <v>95</v>
      </c>
      <c r="O212" s="15" t="s">
        <v>25</v>
      </c>
      <c r="P212" s="14" t="s">
        <v>26</v>
      </c>
      <c r="Q212" s="10" t="s">
        <v>27</v>
      </c>
      <c r="R212" s="14" t="s">
        <v>28</v>
      </c>
      <c r="S212" s="14" t="s">
        <v>29</v>
      </c>
      <c r="T212" s="15" t="s">
        <v>30</v>
      </c>
      <c r="U212" s="10" t="s">
        <v>31</v>
      </c>
      <c r="V212" s="14" t="s">
        <v>32</v>
      </c>
      <c r="W212" s="14" t="s">
        <v>100</v>
      </c>
      <c r="X212" s="14" t="s">
        <v>101</v>
      </c>
      <c r="Y212" s="15" t="s">
        <v>33</v>
      </c>
      <c r="Z212" s="15" t="s">
        <v>34</v>
      </c>
      <c r="AA212" s="15" t="s">
        <v>102</v>
      </c>
      <c r="AB212" s="15" t="s">
        <v>103</v>
      </c>
      <c r="AC212" s="10" t="s">
        <v>92</v>
      </c>
      <c r="AD212" s="12"/>
    </row>
    <row r="213" spans="1:30" ht="11.25" customHeight="1">
      <c r="A213" s="93" t="s">
        <v>104</v>
      </c>
      <c r="B213" s="17" t="s">
        <v>105</v>
      </c>
      <c r="C213" s="18" t="s">
        <v>106</v>
      </c>
      <c r="D213" s="19" t="s">
        <v>107</v>
      </c>
      <c r="E213" s="19" t="s">
        <v>108</v>
      </c>
      <c r="F213" s="18" t="s">
        <v>109</v>
      </c>
      <c r="G213" s="18" t="s">
        <v>109</v>
      </c>
      <c r="H213" s="19" t="s">
        <v>110</v>
      </c>
      <c r="I213" s="18" t="s">
        <v>109</v>
      </c>
      <c r="J213" s="18" t="s">
        <v>109</v>
      </c>
      <c r="K213" s="18" t="s">
        <v>109</v>
      </c>
      <c r="L213" s="19" t="s">
        <v>110</v>
      </c>
      <c r="M213" s="19" t="s">
        <v>110</v>
      </c>
      <c r="N213" s="16" t="s">
        <v>104</v>
      </c>
      <c r="O213" s="20" t="s">
        <v>110</v>
      </c>
      <c r="P213" s="19" t="s">
        <v>110</v>
      </c>
      <c r="Q213" s="18" t="s">
        <v>110</v>
      </c>
      <c r="R213" s="19" t="s">
        <v>110</v>
      </c>
      <c r="S213" s="19" t="s">
        <v>110</v>
      </c>
      <c r="T213" s="20" t="s">
        <v>110</v>
      </c>
      <c r="U213" s="18" t="s">
        <v>110</v>
      </c>
      <c r="V213" s="19" t="s">
        <v>111</v>
      </c>
      <c r="W213" s="19" t="s">
        <v>111</v>
      </c>
      <c r="X213" s="19" t="s">
        <v>111</v>
      </c>
      <c r="Y213" s="20" t="s">
        <v>110</v>
      </c>
      <c r="Z213" s="20" t="s">
        <v>110</v>
      </c>
      <c r="AA213" s="20" t="s">
        <v>110</v>
      </c>
      <c r="AB213" s="20" t="s">
        <v>110</v>
      </c>
      <c r="AC213" s="18" t="s">
        <v>110</v>
      </c>
      <c r="AD213" s="17"/>
    </row>
    <row r="214" spans="1:30" ht="11.25" customHeight="1">
      <c r="A214" s="108">
        <f>A210+1</f>
        <v>188</v>
      </c>
      <c r="B214" s="12" t="s">
        <v>277</v>
      </c>
      <c r="C214" s="27">
        <v>88.36866666666667</v>
      </c>
      <c r="D214" s="28">
        <v>45.10862666666668</v>
      </c>
      <c r="E214" s="28">
        <v>188.7344939733334</v>
      </c>
      <c r="F214" s="29">
        <v>0.40416666666666667</v>
      </c>
      <c r="G214" s="39">
        <v>0.2</v>
      </c>
      <c r="H214" s="55" t="s">
        <v>0</v>
      </c>
      <c r="I214" s="29">
        <v>10.733833333333331</v>
      </c>
      <c r="J214" s="27">
        <v>0.626</v>
      </c>
      <c r="K214" s="27">
        <v>0.29333333333333328</v>
      </c>
      <c r="L214" s="28">
        <v>0.97566666666666668</v>
      </c>
      <c r="M214" s="28">
        <v>8.447000000000001</v>
      </c>
      <c r="N214" s="25">
        <f t="shared" si="10"/>
        <v>188</v>
      </c>
      <c r="O214" s="30">
        <v>6.4666666666666664E-2</v>
      </c>
      <c r="P214" s="28">
        <v>11.400333333333334</v>
      </c>
      <c r="Q214" s="27">
        <v>0.14599999999999999</v>
      </c>
      <c r="R214" s="28">
        <v>45.044333333333334</v>
      </c>
      <c r="S214" s="28">
        <v>106.98700000000001</v>
      </c>
      <c r="T214" s="30">
        <v>3.7666666666666675E-2</v>
      </c>
      <c r="U214" s="27">
        <v>6.5000000000000002E-2</v>
      </c>
      <c r="V214" s="57" t="s">
        <v>0</v>
      </c>
      <c r="W214" s="138">
        <v>10</v>
      </c>
      <c r="X214" s="138">
        <v>5</v>
      </c>
      <c r="Y214" s="38" t="s">
        <v>36</v>
      </c>
      <c r="Z214" s="30">
        <v>3.2000000000000001E-2</v>
      </c>
      <c r="AA214" s="38" t="s">
        <v>36</v>
      </c>
      <c r="AB214" s="38" t="s">
        <v>36</v>
      </c>
      <c r="AC214" s="27">
        <v>138.69533333333331</v>
      </c>
      <c r="AD214" s="12"/>
    </row>
    <row r="215" spans="1:30" ht="11.25" customHeight="1">
      <c r="A215" s="108">
        <f t="shared" si="11"/>
        <v>189</v>
      </c>
      <c r="B215" s="12" t="s">
        <v>278</v>
      </c>
      <c r="C215" s="27">
        <v>79.724000000000004</v>
      </c>
      <c r="D215" s="28">
        <v>71.350018111646165</v>
      </c>
      <c r="E215" s="28">
        <v>298.52847577912758</v>
      </c>
      <c r="F215" s="29">
        <v>0.35625000000000001</v>
      </c>
      <c r="G215" s="39">
        <v>6.9333333333333344E-2</v>
      </c>
      <c r="H215" s="55" t="s">
        <v>0</v>
      </c>
      <c r="I215" s="29">
        <v>19.325749999999996</v>
      </c>
      <c r="J215" s="27">
        <v>6.5176666666666669</v>
      </c>
      <c r="K215" s="27">
        <v>0.52466666666666673</v>
      </c>
      <c r="L215" s="28">
        <v>17.848333333333333</v>
      </c>
      <c r="M215" s="28">
        <v>8.5473333333333343</v>
      </c>
      <c r="N215" s="25">
        <f t="shared" si="10"/>
        <v>189</v>
      </c>
      <c r="O215" s="30">
        <v>0.39</v>
      </c>
      <c r="P215" s="28">
        <v>18.429666666666666</v>
      </c>
      <c r="Q215" s="27">
        <v>9.9000000000000019E-2</v>
      </c>
      <c r="R215" s="28">
        <v>2.1833333333333336</v>
      </c>
      <c r="S215" s="28">
        <v>163.54633333333331</v>
      </c>
      <c r="T215" s="31" t="s">
        <v>36</v>
      </c>
      <c r="U215" s="27">
        <v>0.18699999999999997</v>
      </c>
      <c r="V215" s="57" t="s">
        <v>0</v>
      </c>
      <c r="W215" s="57"/>
      <c r="X215" s="57"/>
      <c r="Y215" s="31" t="s">
        <v>36</v>
      </c>
      <c r="Z215" s="31" t="s">
        <v>36</v>
      </c>
      <c r="AA215" s="30">
        <v>0.03</v>
      </c>
      <c r="AB215" s="31" t="s">
        <v>36</v>
      </c>
      <c r="AC215" s="27">
        <v>29.613333333333333</v>
      </c>
      <c r="AD215" s="12"/>
    </row>
    <row r="216" spans="1:30" ht="11.25" customHeight="1">
      <c r="A216" s="108">
        <f t="shared" si="11"/>
        <v>190</v>
      </c>
      <c r="B216" s="12" t="s">
        <v>279</v>
      </c>
      <c r="C216" s="27">
        <v>87.096000000000004</v>
      </c>
      <c r="D216" s="28">
        <v>45.740888793428724</v>
      </c>
      <c r="E216" s="28">
        <v>191.3798787117058</v>
      </c>
      <c r="F216" s="27">
        <v>0.87083333333333335</v>
      </c>
      <c r="G216" s="39">
        <v>0.17699999999999996</v>
      </c>
      <c r="H216" s="55" t="s">
        <v>0</v>
      </c>
      <c r="I216" s="29">
        <v>11.481499999999997</v>
      </c>
      <c r="J216" s="27">
        <v>2.0313333333333334</v>
      </c>
      <c r="K216" s="27">
        <v>0.3746666666666667</v>
      </c>
      <c r="L216" s="28">
        <v>4.7883333333333331</v>
      </c>
      <c r="M216" s="28">
        <v>7.3609999999999998</v>
      </c>
      <c r="N216" s="25">
        <f t="shared" si="10"/>
        <v>190</v>
      </c>
      <c r="O216" s="30">
        <v>0.12633333333333333</v>
      </c>
      <c r="P216" s="28">
        <v>10.749000000000001</v>
      </c>
      <c r="Q216" s="27">
        <v>0.19833333333333333</v>
      </c>
      <c r="R216" s="28">
        <v>4.094666666666666</v>
      </c>
      <c r="S216" s="28">
        <v>132.57633333333334</v>
      </c>
      <c r="T216" s="30">
        <v>7.7333333333333323E-2</v>
      </c>
      <c r="U216" s="27">
        <v>0.24</v>
      </c>
      <c r="V216" s="57" t="s">
        <v>0</v>
      </c>
      <c r="W216" s="57"/>
      <c r="X216" s="57"/>
      <c r="Y216" s="30">
        <v>0.11666666666666665</v>
      </c>
      <c r="Z216" s="31" t="s">
        <v>36</v>
      </c>
      <c r="AA216" s="31" t="s">
        <v>36</v>
      </c>
      <c r="AB216" s="31" t="s">
        <v>36</v>
      </c>
      <c r="AC216" s="29">
        <v>60.866666666666674</v>
      </c>
      <c r="AD216" s="12"/>
    </row>
    <row r="217" spans="1:30" ht="11.25" customHeight="1">
      <c r="A217" s="108">
        <f t="shared" si="11"/>
        <v>191</v>
      </c>
      <c r="B217" s="12" t="s">
        <v>280</v>
      </c>
      <c r="C217" s="27">
        <v>78.685000000000002</v>
      </c>
      <c r="D217" s="28">
        <v>75.594110000000001</v>
      </c>
      <c r="E217" s="28">
        <v>316.28575624000001</v>
      </c>
      <c r="F217" s="27">
        <v>1.3979166666666667</v>
      </c>
      <c r="G217" s="39">
        <v>0.35966666666666663</v>
      </c>
      <c r="H217" s="55" t="s">
        <v>0</v>
      </c>
      <c r="I217" s="29">
        <v>18.857416666666666</v>
      </c>
      <c r="J217" s="27">
        <v>3.9019999999999997</v>
      </c>
      <c r="K217" s="27">
        <v>0.7</v>
      </c>
      <c r="L217" s="28">
        <v>27.414000000000001</v>
      </c>
      <c r="M217" s="28">
        <v>17.963333333333335</v>
      </c>
      <c r="N217" s="25">
        <f t="shared" si="10"/>
        <v>191</v>
      </c>
      <c r="O217" s="30">
        <v>5.6666666666666671E-2</v>
      </c>
      <c r="P217" s="28">
        <v>48.599333333333334</v>
      </c>
      <c r="Q217" s="27">
        <v>0.35733333333333334</v>
      </c>
      <c r="R217" s="28">
        <v>1.6823333333333335</v>
      </c>
      <c r="S217" s="28">
        <v>248.01466666666667</v>
      </c>
      <c r="T217" s="30">
        <v>0.12433333333333334</v>
      </c>
      <c r="U217" s="27">
        <v>0.53133333333333332</v>
      </c>
      <c r="V217" s="57" t="s">
        <v>0</v>
      </c>
      <c r="W217" s="57"/>
      <c r="X217" s="57"/>
      <c r="Y217" s="48">
        <v>0.14333333333333334</v>
      </c>
      <c r="Z217" s="31" t="s">
        <v>36</v>
      </c>
      <c r="AA217" s="31" t="s">
        <v>36</v>
      </c>
      <c r="AB217" s="31" t="s">
        <v>36</v>
      </c>
      <c r="AC217" s="27">
        <v>27.026666666666667</v>
      </c>
      <c r="AD217" s="12"/>
    </row>
    <row r="218" spans="1:30" ht="11.25" customHeight="1">
      <c r="A218" s="108">
        <f t="shared" si="11"/>
        <v>192</v>
      </c>
      <c r="B218" s="71" t="s">
        <v>281</v>
      </c>
      <c r="C218" s="52">
        <v>86.230666666666664</v>
      </c>
      <c r="D218" s="28">
        <v>49.422558774371929</v>
      </c>
      <c r="E218" s="49">
        <v>206.78398591197217</v>
      </c>
      <c r="F218" s="27">
        <v>1.1604166666666664</v>
      </c>
      <c r="G218" s="39">
        <v>0.95133333333333336</v>
      </c>
      <c r="H218" s="55" t="s">
        <v>0</v>
      </c>
      <c r="I218" s="29">
        <v>10.433583333333335</v>
      </c>
      <c r="J218" s="52">
        <v>3.1159999999999997</v>
      </c>
      <c r="K218" s="52">
        <v>1.224</v>
      </c>
      <c r="L218" s="49">
        <v>13.120333333333335</v>
      </c>
      <c r="M218" s="49">
        <v>18.171333333333333</v>
      </c>
      <c r="N218" s="25">
        <f t="shared" si="10"/>
        <v>192</v>
      </c>
      <c r="O218" s="48">
        <v>6.7000000000000004E-2</v>
      </c>
      <c r="P218" s="49">
        <v>21.281500000000001</v>
      </c>
      <c r="Q218" s="52">
        <v>0.48566666666666664</v>
      </c>
      <c r="R218" s="49">
        <v>3.1960000000000002</v>
      </c>
      <c r="S218" s="49">
        <v>331.03333333333336</v>
      </c>
      <c r="T218" s="48">
        <v>7.3999999999999996E-2</v>
      </c>
      <c r="U218" s="52">
        <v>0.33666666666666667</v>
      </c>
      <c r="V218" s="57" t="s">
        <v>0</v>
      </c>
      <c r="W218" s="57"/>
      <c r="X218" s="57"/>
      <c r="Y218" s="48">
        <v>0.36633333333333334</v>
      </c>
      <c r="Z218" s="48">
        <v>3.6600000000000001E-2</v>
      </c>
      <c r="AA218" s="48">
        <v>7.3333333333333348E-2</v>
      </c>
      <c r="AB218" s="48">
        <v>4.3433333333333328</v>
      </c>
      <c r="AC218" s="52">
        <v>24.512999999999995</v>
      </c>
      <c r="AD218" s="12"/>
    </row>
    <row r="219" spans="1:30" ht="11.25" customHeight="1">
      <c r="A219" s="108">
        <f t="shared" si="11"/>
        <v>193</v>
      </c>
      <c r="B219" s="12" t="s">
        <v>282</v>
      </c>
      <c r="C219" s="27">
        <v>86.552999999999997</v>
      </c>
      <c r="D219" s="28">
        <v>48.796889999999991</v>
      </c>
      <c r="E219" s="28">
        <v>204.16618775999996</v>
      </c>
      <c r="F219" s="27">
        <v>0.84375</v>
      </c>
      <c r="G219" s="39">
        <v>0.59366666666666668</v>
      </c>
      <c r="H219" s="55" t="s">
        <v>0</v>
      </c>
      <c r="I219" s="29">
        <v>11.386916666666668</v>
      </c>
      <c r="J219" s="27">
        <v>1.591</v>
      </c>
      <c r="K219" s="27">
        <v>0.62266666666666659</v>
      </c>
      <c r="L219" s="28">
        <v>5.4906666666666668</v>
      </c>
      <c r="M219" s="28">
        <v>13.911333333333333</v>
      </c>
      <c r="N219" s="25">
        <f t="shared" si="10"/>
        <v>193</v>
      </c>
      <c r="O219" s="30">
        <v>0.16966666666666666</v>
      </c>
      <c r="P219" s="28">
        <v>14.196333333333333</v>
      </c>
      <c r="Q219" s="27">
        <v>0.25900000000000001</v>
      </c>
      <c r="R219" s="28">
        <v>0.68900000000000006</v>
      </c>
      <c r="S219" s="28">
        <v>291.09233333333333</v>
      </c>
      <c r="T219" s="30">
        <v>0.13966666666666669</v>
      </c>
      <c r="U219" s="27">
        <v>0.151</v>
      </c>
      <c r="V219" s="57" t="s">
        <v>0</v>
      </c>
      <c r="W219" s="57"/>
      <c r="X219" s="57"/>
      <c r="Y219" s="30">
        <v>6.6666666666666666E-2</v>
      </c>
      <c r="Z219" s="30">
        <v>7.0999999999999994E-2</v>
      </c>
      <c r="AA219" s="30">
        <v>0.05</v>
      </c>
      <c r="AB219" s="38" t="s">
        <v>36</v>
      </c>
      <c r="AC219" s="52">
        <v>10.488999999999999</v>
      </c>
      <c r="AD219" s="12"/>
    </row>
    <row r="220" spans="1:30" ht="11.25" customHeight="1">
      <c r="A220" s="108">
        <f t="shared" si="11"/>
        <v>194</v>
      </c>
      <c r="B220" s="12" t="s">
        <v>283</v>
      </c>
      <c r="C220" s="40">
        <v>88.186666666666667</v>
      </c>
      <c r="D220" s="41">
        <v>41.447126086956516</v>
      </c>
      <c r="E220" s="41">
        <v>173.41477554782608</v>
      </c>
      <c r="F220" s="40">
        <v>0.96739130434782605</v>
      </c>
      <c r="G220" s="58">
        <v>0.15666666666666665</v>
      </c>
      <c r="H220" s="55" t="s">
        <v>0</v>
      </c>
      <c r="I220" s="29">
        <v>10.245942028985507</v>
      </c>
      <c r="J220" s="40">
        <v>1.7933333333333332</v>
      </c>
      <c r="K220" s="40">
        <v>0.44333333333333336</v>
      </c>
      <c r="L220" s="41">
        <v>27.39</v>
      </c>
      <c r="M220" s="41">
        <v>11.31</v>
      </c>
      <c r="N220" s="25">
        <f t="shared" si="10"/>
        <v>194</v>
      </c>
      <c r="O220" s="42">
        <v>0.06</v>
      </c>
      <c r="P220" s="41">
        <v>14.57</v>
      </c>
      <c r="Q220" s="40">
        <v>0.20333333333333334</v>
      </c>
      <c r="R220" s="41" t="s">
        <v>36</v>
      </c>
      <c r="S220" s="41">
        <v>174.42</v>
      </c>
      <c r="T220" s="42">
        <v>0.13</v>
      </c>
      <c r="U220" s="40">
        <v>0.09</v>
      </c>
      <c r="V220" s="57" t="s">
        <v>0</v>
      </c>
      <c r="W220" s="57"/>
      <c r="X220" s="57"/>
      <c r="Y220" s="42">
        <v>0.05</v>
      </c>
      <c r="Z220" s="42" t="s">
        <v>36</v>
      </c>
      <c r="AA220" s="42" t="s">
        <v>36</v>
      </c>
      <c r="AB220" s="42" t="s">
        <v>36</v>
      </c>
      <c r="AC220" s="40">
        <v>0.79</v>
      </c>
      <c r="AD220" s="12"/>
    </row>
    <row r="221" spans="1:30" ht="11.25" customHeight="1">
      <c r="A221" s="108">
        <f t="shared" si="11"/>
        <v>195</v>
      </c>
      <c r="B221" s="12" t="s">
        <v>284</v>
      </c>
      <c r="C221" s="40">
        <v>48.77</v>
      </c>
      <c r="D221" s="41">
        <v>184.36071739130435</v>
      </c>
      <c r="E221" s="41">
        <v>771.36524156521739</v>
      </c>
      <c r="F221" s="40">
        <v>0.56159420289855078</v>
      </c>
      <c r="G221" s="58">
        <v>0.15</v>
      </c>
      <c r="H221" s="55" t="s">
        <v>0</v>
      </c>
      <c r="I221" s="29">
        <v>50.338405797101451</v>
      </c>
      <c r="J221" s="40">
        <v>1.9766666666666666</v>
      </c>
      <c r="K221" s="40">
        <v>0.18</v>
      </c>
      <c r="L221" s="41">
        <v>32.616666666666667</v>
      </c>
      <c r="M221" s="41">
        <v>6.85</v>
      </c>
      <c r="N221" s="25">
        <f t="shared" si="10"/>
        <v>195</v>
      </c>
      <c r="O221" s="42">
        <v>0.16033333333333333</v>
      </c>
      <c r="P221" s="41">
        <v>6.2533333333333339</v>
      </c>
      <c r="Q221" s="40">
        <v>0.5033333333333333</v>
      </c>
      <c r="R221" s="41">
        <v>6.87</v>
      </c>
      <c r="S221" s="41">
        <v>39.35</v>
      </c>
      <c r="T221" s="42">
        <v>0.25</v>
      </c>
      <c r="U221" s="40">
        <v>0.09</v>
      </c>
      <c r="V221" s="57" t="s">
        <v>0</v>
      </c>
      <c r="W221" s="57"/>
      <c r="X221" s="57"/>
      <c r="Y221" s="42" t="s">
        <v>36</v>
      </c>
      <c r="Z221" s="42" t="s">
        <v>36</v>
      </c>
      <c r="AA221" s="42" t="s">
        <v>36</v>
      </c>
      <c r="AB221" s="42" t="s">
        <v>36</v>
      </c>
      <c r="AC221" s="40">
        <v>5.2433333333333332</v>
      </c>
      <c r="AD221" s="12"/>
    </row>
    <row r="222" spans="1:30" ht="11.25" customHeight="1">
      <c r="A222" s="108">
        <f t="shared" si="11"/>
        <v>196</v>
      </c>
      <c r="B222" s="12" t="s">
        <v>285</v>
      </c>
      <c r="C222" s="27">
        <v>80.869000000000014</v>
      </c>
      <c r="D222" s="28">
        <v>67.045619999999971</v>
      </c>
      <c r="E222" s="28">
        <v>280.51887407999988</v>
      </c>
      <c r="F222" s="27">
        <v>1.08125</v>
      </c>
      <c r="G222" s="39">
        <v>0.18933333333333335</v>
      </c>
      <c r="H222" s="55" t="s">
        <v>0</v>
      </c>
      <c r="I222" s="29">
        <v>17.174416666666652</v>
      </c>
      <c r="J222" s="27">
        <v>5.5453333333333328</v>
      </c>
      <c r="K222" s="27">
        <v>0.68599999999999994</v>
      </c>
      <c r="L222" s="28">
        <v>33.675666666666672</v>
      </c>
      <c r="M222" s="28">
        <v>24.032999999999998</v>
      </c>
      <c r="N222" s="25">
        <f t="shared" si="10"/>
        <v>196</v>
      </c>
      <c r="O222" s="97">
        <v>4.4000000000000004E-2</v>
      </c>
      <c r="P222" s="28">
        <v>27.393666666666665</v>
      </c>
      <c r="Q222" s="27">
        <v>0.23066666666666669</v>
      </c>
      <c r="R222" s="49">
        <v>0.79933333333333334</v>
      </c>
      <c r="S222" s="49">
        <v>188.12633333333335</v>
      </c>
      <c r="T222" s="30">
        <v>7.166666666666667E-2</v>
      </c>
      <c r="U222" s="27">
        <v>0.126</v>
      </c>
      <c r="V222" s="57" t="s">
        <v>0</v>
      </c>
      <c r="W222" s="57"/>
      <c r="X222" s="57"/>
      <c r="Y222" s="30">
        <v>0.03</v>
      </c>
      <c r="Z222" s="31" t="s">
        <v>36</v>
      </c>
      <c r="AA222" s="31" t="s">
        <v>36</v>
      </c>
      <c r="AB222" s="31" t="s">
        <v>36</v>
      </c>
      <c r="AC222" s="27">
        <v>9.8666666666666671</v>
      </c>
      <c r="AD222" s="12"/>
    </row>
    <row r="223" spans="1:30" ht="11.25" customHeight="1">
      <c r="A223" s="108">
        <f t="shared" si="11"/>
        <v>197</v>
      </c>
      <c r="B223" s="12" t="s">
        <v>662</v>
      </c>
      <c r="C223" s="40">
        <v>85.69</v>
      </c>
      <c r="D223" s="41">
        <v>51.737747826086952</v>
      </c>
      <c r="E223" s="41">
        <v>216.47073690434783</v>
      </c>
      <c r="F223" s="40">
        <v>0.89855072463768115</v>
      </c>
      <c r="G223" s="58">
        <v>0.48666666666666664</v>
      </c>
      <c r="H223" s="55" t="s">
        <v>0</v>
      </c>
      <c r="I223" s="29">
        <v>12.401449275362321</v>
      </c>
      <c r="J223" s="40">
        <v>6.33</v>
      </c>
      <c r="K223" s="40">
        <v>0.52333333333333332</v>
      </c>
      <c r="L223" s="41">
        <v>5.0073333333333334</v>
      </c>
      <c r="M223" s="41">
        <v>7.0433333333333339</v>
      </c>
      <c r="N223" s="25">
        <f t="shared" si="10"/>
        <v>197</v>
      </c>
      <c r="O223" s="42">
        <v>7.3333333333333348E-2</v>
      </c>
      <c r="P223" s="41">
        <v>16.403333333333332</v>
      </c>
      <c r="Q223" s="40">
        <v>0.17</v>
      </c>
      <c r="R223" s="41" t="s">
        <v>36</v>
      </c>
      <c r="S223" s="41">
        <v>219.77</v>
      </c>
      <c r="T223" s="42">
        <v>4.3333333333333335E-2</v>
      </c>
      <c r="U223" s="40">
        <v>0.15666666666666668</v>
      </c>
      <c r="V223" s="57" t="s">
        <v>0</v>
      </c>
      <c r="W223" s="57"/>
      <c r="X223" s="57"/>
      <c r="Y223" s="42" t="s">
        <v>36</v>
      </c>
      <c r="Z223" s="42" t="s">
        <v>36</v>
      </c>
      <c r="AA223" s="42">
        <v>2.6666666666666668E-2</v>
      </c>
      <c r="AB223" s="44" t="s">
        <v>36</v>
      </c>
      <c r="AC223" s="40">
        <v>99.194999999999993</v>
      </c>
      <c r="AD223" s="12"/>
    </row>
    <row r="224" spans="1:30" ht="11.25" customHeight="1">
      <c r="A224" s="108">
        <f t="shared" si="11"/>
        <v>198</v>
      </c>
      <c r="B224" s="12" t="s">
        <v>286</v>
      </c>
      <c r="C224" s="40">
        <v>24.78</v>
      </c>
      <c r="D224" s="41">
        <v>268.95982608695653</v>
      </c>
      <c r="E224" s="41">
        <v>1125.3279123478262</v>
      </c>
      <c r="F224" s="40">
        <v>0.57971014492753625</v>
      </c>
      <c r="G224" s="58">
        <v>0</v>
      </c>
      <c r="H224" s="55" t="s">
        <v>0</v>
      </c>
      <c r="I224" s="29">
        <v>74.123623188405801</v>
      </c>
      <c r="J224" s="40">
        <v>3.7333333333333338</v>
      </c>
      <c r="K224" s="40">
        <v>0.51666666666666672</v>
      </c>
      <c r="L224" s="41">
        <v>10.06</v>
      </c>
      <c r="M224" s="41">
        <v>6.4866666666666672</v>
      </c>
      <c r="N224" s="25">
        <f t="shared" si="10"/>
        <v>198</v>
      </c>
      <c r="O224" s="42">
        <v>0.10833333333333334</v>
      </c>
      <c r="P224" s="41">
        <v>53.57</v>
      </c>
      <c r="Q224" s="40">
        <v>0.4</v>
      </c>
      <c r="R224" s="41">
        <v>3.7</v>
      </c>
      <c r="S224" s="41">
        <v>164.80666666666667</v>
      </c>
      <c r="T224" s="42">
        <v>0.06</v>
      </c>
      <c r="U224" s="40">
        <v>0.09</v>
      </c>
      <c r="V224" s="57" t="s">
        <v>0</v>
      </c>
      <c r="W224" s="57">
        <v>136.41666666666666</v>
      </c>
      <c r="X224" s="25">
        <v>68.208333333333329</v>
      </c>
      <c r="Y224" s="42">
        <v>7.0000000000000007E-2</v>
      </c>
      <c r="Z224" s="42" t="s">
        <v>36</v>
      </c>
      <c r="AA224" s="42" t="s">
        <v>36</v>
      </c>
      <c r="AB224" s="42" t="s">
        <v>36</v>
      </c>
      <c r="AC224" s="40">
        <v>23.056666666666668</v>
      </c>
      <c r="AD224" s="12"/>
    </row>
    <row r="225" spans="1:30" s="98" customFormat="1" ht="11.25" customHeight="1">
      <c r="A225" s="108">
        <f t="shared" si="11"/>
        <v>199</v>
      </c>
      <c r="B225" s="98" t="s">
        <v>627</v>
      </c>
      <c r="C225" s="99">
        <v>20.260666666666665</v>
      </c>
      <c r="D225" s="100">
        <v>285.58779243900375</v>
      </c>
      <c r="E225" s="100">
        <v>1194.8993235647918</v>
      </c>
      <c r="F225" s="101">
        <v>0.41458333333333336</v>
      </c>
      <c r="G225" s="99">
        <v>0.10333333333333333</v>
      </c>
      <c r="H225" s="108" t="s">
        <v>0</v>
      </c>
      <c r="I225" s="101">
        <v>78.702749999999995</v>
      </c>
      <c r="J225" s="99">
        <v>4.3666666666666671</v>
      </c>
      <c r="K225" s="99">
        <v>0.51866666666666672</v>
      </c>
      <c r="L225" s="102">
        <v>14.699</v>
      </c>
      <c r="M225" s="102">
        <v>9.6683333333333348</v>
      </c>
      <c r="N225" s="25">
        <f t="shared" si="10"/>
        <v>199</v>
      </c>
      <c r="O225" s="103">
        <v>0.15866666666666665</v>
      </c>
      <c r="P225" s="102">
        <v>28.204333333333334</v>
      </c>
      <c r="Q225" s="99">
        <v>0.40233333333333338</v>
      </c>
      <c r="R225" s="102">
        <v>11.029333333333334</v>
      </c>
      <c r="S225" s="102">
        <v>250.72333333333336</v>
      </c>
      <c r="T225" s="103">
        <v>7.8666666666666663E-2</v>
      </c>
      <c r="U225" s="99">
        <v>0.14000000000000001</v>
      </c>
      <c r="V225" s="108" t="s">
        <v>0</v>
      </c>
      <c r="W225" s="108">
        <v>50.333333333333336</v>
      </c>
      <c r="X225" s="108">
        <v>25.166666666666668</v>
      </c>
      <c r="Y225" s="103" t="s">
        <v>36</v>
      </c>
      <c r="Z225" s="103" t="s">
        <v>36</v>
      </c>
      <c r="AA225" s="103" t="s">
        <v>36</v>
      </c>
      <c r="AB225" s="103">
        <v>1.4066666666666665</v>
      </c>
      <c r="AC225" s="99">
        <v>34.326666666666661</v>
      </c>
    </row>
    <row r="226" spans="1:30" ht="11.25" customHeight="1">
      <c r="A226" s="108">
        <f t="shared" si="11"/>
        <v>200</v>
      </c>
      <c r="B226" s="12" t="s">
        <v>663</v>
      </c>
      <c r="C226" s="40">
        <v>84.98</v>
      </c>
      <c r="D226" s="41">
        <v>54.169930434782621</v>
      </c>
      <c r="E226" s="41">
        <v>226.64698893913049</v>
      </c>
      <c r="F226" s="40">
        <v>1.0869565217391304</v>
      </c>
      <c r="G226" s="58">
        <v>0.44</v>
      </c>
      <c r="H226" s="55" t="s">
        <v>0</v>
      </c>
      <c r="I226" s="29">
        <v>13.009710144927533</v>
      </c>
      <c r="J226" s="40">
        <v>6.2233333333333336</v>
      </c>
      <c r="K226" s="40">
        <v>0.48333333333333334</v>
      </c>
      <c r="L226" s="41">
        <v>4.4513333333333334</v>
      </c>
      <c r="M226" s="41">
        <v>6.8933333333333335</v>
      </c>
      <c r="N226" s="25">
        <f t="shared" si="10"/>
        <v>200</v>
      </c>
      <c r="O226" s="42">
        <v>0.09</v>
      </c>
      <c r="P226" s="41">
        <v>15.37</v>
      </c>
      <c r="Q226" s="40">
        <v>0.17</v>
      </c>
      <c r="R226" s="41" t="s">
        <v>36</v>
      </c>
      <c r="S226" s="41">
        <v>197.58</v>
      </c>
      <c r="T226" s="42">
        <v>0.04</v>
      </c>
      <c r="U226" s="40">
        <v>0.13</v>
      </c>
      <c r="V226" s="57" t="s">
        <v>0</v>
      </c>
      <c r="W226" s="138">
        <v>38</v>
      </c>
      <c r="X226" s="138">
        <v>19</v>
      </c>
      <c r="Y226" s="42" t="s">
        <v>36</v>
      </c>
      <c r="Z226" s="42" t="s">
        <v>36</v>
      </c>
      <c r="AA226" s="42">
        <v>0.03</v>
      </c>
      <c r="AB226" s="44" t="s">
        <v>36</v>
      </c>
      <c r="AC226" s="40">
        <v>80.601666666666674</v>
      </c>
      <c r="AD226" s="12"/>
    </row>
    <row r="227" spans="1:30" ht="11.25" customHeight="1">
      <c r="A227" s="108">
        <f t="shared" si="11"/>
        <v>201</v>
      </c>
      <c r="B227" s="12" t="s">
        <v>287</v>
      </c>
      <c r="C227" s="27">
        <v>82.153333333333322</v>
      </c>
      <c r="D227" s="28">
        <v>61.62189837666358</v>
      </c>
      <c r="E227" s="28">
        <v>257.82602280796044</v>
      </c>
      <c r="F227" s="27">
        <v>0.84583333333333333</v>
      </c>
      <c r="G227" s="39">
        <v>0.21</v>
      </c>
      <c r="H227" s="55" t="s">
        <v>0</v>
      </c>
      <c r="I227" s="29">
        <v>15.839500000000008</v>
      </c>
      <c r="J227" s="27">
        <v>1.909</v>
      </c>
      <c r="K227" s="27">
        <v>0.95133333333333336</v>
      </c>
      <c r="L227" s="49">
        <v>40.118000000000002</v>
      </c>
      <c r="M227" s="28">
        <v>23.499333333333329</v>
      </c>
      <c r="N227" s="25">
        <f t="shared" si="10"/>
        <v>201</v>
      </c>
      <c r="O227" s="30">
        <v>8.4666666666666668E-2</v>
      </c>
      <c r="P227" s="28">
        <v>19.169</v>
      </c>
      <c r="Q227" s="52">
        <v>0.16966666666666666</v>
      </c>
      <c r="R227" s="49">
        <v>4.16</v>
      </c>
      <c r="S227" s="28">
        <v>249.66566666666665</v>
      </c>
      <c r="T227" s="30">
        <v>3.9333333333333331E-2</v>
      </c>
      <c r="U227" s="27">
        <v>0.126</v>
      </c>
      <c r="V227" s="57" t="s">
        <v>0</v>
      </c>
      <c r="W227" s="57"/>
      <c r="X227" s="57"/>
      <c r="Y227" s="30">
        <v>0.16800000000000001</v>
      </c>
      <c r="Z227" s="30">
        <v>0.12433333333333334</v>
      </c>
      <c r="AA227" s="30">
        <v>3.3333333333333333E-2</v>
      </c>
      <c r="AB227" s="31" t="s">
        <v>36</v>
      </c>
      <c r="AC227" s="27">
        <v>19.137333333333334</v>
      </c>
      <c r="AD227" s="12"/>
    </row>
    <row r="228" spans="1:30" ht="11.25" customHeight="1">
      <c r="A228" s="108">
        <f t="shared" si="11"/>
        <v>202</v>
      </c>
      <c r="B228" s="12" t="s">
        <v>288</v>
      </c>
      <c r="C228" s="27">
        <v>89.163000000000011</v>
      </c>
      <c r="D228" s="28">
        <v>38.273869999999967</v>
      </c>
      <c r="E228" s="28">
        <v>160.13787207999988</v>
      </c>
      <c r="F228" s="27">
        <v>0.56666666666666665</v>
      </c>
      <c r="G228" s="39">
        <v>0.13766666666666669</v>
      </c>
      <c r="H228" s="55" t="s">
        <v>0</v>
      </c>
      <c r="I228" s="29">
        <v>9.7826666666666569</v>
      </c>
      <c r="J228" s="27">
        <v>1.1876666666666666</v>
      </c>
      <c r="K228" s="27">
        <v>0.35</v>
      </c>
      <c r="L228" s="49">
        <v>5.9786666666666664</v>
      </c>
      <c r="M228" s="49">
        <v>9.76</v>
      </c>
      <c r="N228" s="25">
        <f t="shared" si="10"/>
        <v>202</v>
      </c>
      <c r="O228" s="48">
        <v>5.6000000000000001E-2</v>
      </c>
      <c r="P228" s="49">
        <v>16.588333333333335</v>
      </c>
      <c r="Q228" s="52">
        <v>0.10266666666666667</v>
      </c>
      <c r="R228" s="49">
        <v>3.0463333333333331</v>
      </c>
      <c r="S228" s="49">
        <v>169.95666666666668</v>
      </c>
      <c r="T228" s="48">
        <v>6.1666666666666668E-2</v>
      </c>
      <c r="U228" s="52">
        <v>5.3666666666666668E-2</v>
      </c>
      <c r="V228" s="57" t="s">
        <v>0</v>
      </c>
      <c r="W228" s="57"/>
      <c r="X228" s="57"/>
      <c r="Y228" s="48" t="s">
        <v>36</v>
      </c>
      <c r="Z228" s="48">
        <v>9.3666666666666676E-2</v>
      </c>
      <c r="AA228" s="48" t="s">
        <v>36</v>
      </c>
      <c r="AB228" s="48" t="s">
        <v>36</v>
      </c>
      <c r="AC228" s="52">
        <v>10.475333333333333</v>
      </c>
      <c r="AD228" s="12"/>
    </row>
    <row r="229" spans="1:30" ht="11.25" customHeight="1">
      <c r="A229" s="108">
        <f t="shared" si="11"/>
        <v>203</v>
      </c>
      <c r="B229" s="71" t="s">
        <v>289</v>
      </c>
      <c r="C229" s="52">
        <v>83.646666666666661</v>
      </c>
      <c r="D229" s="28">
        <v>58.053150000000038</v>
      </c>
      <c r="E229" s="49">
        <v>242.89437960000018</v>
      </c>
      <c r="F229" s="52">
        <v>0.61250000000000004</v>
      </c>
      <c r="G229" s="39">
        <v>0.12833333333333333</v>
      </c>
      <c r="H229" s="55" t="s">
        <v>0</v>
      </c>
      <c r="I229" s="29">
        <v>15.255833333333337</v>
      </c>
      <c r="J229" s="52">
        <v>2.2989999999999999</v>
      </c>
      <c r="K229" s="52">
        <v>0.35666666666666663</v>
      </c>
      <c r="L229" s="49">
        <v>8.347999999999999</v>
      </c>
      <c r="M229" s="49">
        <v>17.779666666666667</v>
      </c>
      <c r="N229" s="25">
        <f t="shared" si="10"/>
        <v>203</v>
      </c>
      <c r="O229" s="48">
        <v>0.29699999999999999</v>
      </c>
      <c r="P229" s="49">
        <v>14.549666666666667</v>
      </c>
      <c r="Q229" s="52">
        <v>9.4666666666666677E-2</v>
      </c>
      <c r="R229" s="46" t="s">
        <v>36</v>
      </c>
      <c r="S229" s="49">
        <v>129.72433333333333</v>
      </c>
      <c r="T229" s="48">
        <v>7.1666666666666656E-2</v>
      </c>
      <c r="U229" s="52">
        <v>0.28333333333333327</v>
      </c>
      <c r="V229" s="57" t="s">
        <v>0</v>
      </c>
      <c r="W229" s="57"/>
      <c r="X229" s="57"/>
      <c r="Y229" s="48">
        <v>0.06</v>
      </c>
      <c r="Z229" s="31" t="s">
        <v>36</v>
      </c>
      <c r="AA229" s="31" t="s">
        <v>36</v>
      </c>
      <c r="AB229" s="31" t="s">
        <v>36</v>
      </c>
      <c r="AC229" s="52">
        <v>16.170000000000002</v>
      </c>
      <c r="AD229" s="12"/>
    </row>
    <row r="230" spans="1:30" ht="11.25" customHeight="1">
      <c r="A230" s="108">
        <f t="shared" si="11"/>
        <v>204</v>
      </c>
      <c r="B230" s="12" t="s">
        <v>290</v>
      </c>
      <c r="C230" s="27">
        <v>75.074333333333342</v>
      </c>
      <c r="D230" s="28">
        <v>87.920349999999971</v>
      </c>
      <c r="E230" s="28">
        <v>367.85874439999986</v>
      </c>
      <c r="F230" s="27">
        <v>1.4020833333333336</v>
      </c>
      <c r="G230" s="39">
        <v>0.26500000000000001</v>
      </c>
      <c r="H230" s="55" t="s">
        <v>0</v>
      </c>
      <c r="I230" s="29">
        <v>22.497583333333324</v>
      </c>
      <c r="J230" s="27">
        <v>2.3859999999999997</v>
      </c>
      <c r="K230" s="27">
        <v>0.76100000000000012</v>
      </c>
      <c r="L230" s="28">
        <v>11.244999999999999</v>
      </c>
      <c r="M230" s="28">
        <v>40.05233333333333</v>
      </c>
      <c r="N230" s="25">
        <f t="shared" si="10"/>
        <v>204</v>
      </c>
      <c r="O230" s="30">
        <v>0.48466666666666663</v>
      </c>
      <c r="P230" s="28">
        <v>13.899333333333333</v>
      </c>
      <c r="Q230" s="27">
        <v>0.38266666666666665</v>
      </c>
      <c r="R230" s="28">
        <v>1.8016666666666667</v>
      </c>
      <c r="S230" s="28">
        <v>233.75233333333335</v>
      </c>
      <c r="T230" s="30">
        <v>9.3333333333333338E-2</v>
      </c>
      <c r="U230" s="27">
        <v>0.16666666666666666</v>
      </c>
      <c r="V230" s="57" t="s">
        <v>0</v>
      </c>
      <c r="W230" s="57"/>
      <c r="X230" s="57"/>
      <c r="Y230" s="30">
        <v>0.1</v>
      </c>
      <c r="Z230" s="30">
        <v>3.6666666666666667E-2</v>
      </c>
      <c r="AA230" s="30">
        <v>4.6666666666666669E-2</v>
      </c>
      <c r="AB230" s="31" t="s">
        <v>36</v>
      </c>
      <c r="AC230" s="27">
        <v>14.816666666666668</v>
      </c>
      <c r="AD230" s="12"/>
    </row>
    <row r="231" spans="1:30" ht="11.25" customHeight="1">
      <c r="A231" s="108">
        <f t="shared" si="11"/>
        <v>205</v>
      </c>
      <c r="B231" s="12" t="s">
        <v>291</v>
      </c>
      <c r="C231" s="27">
        <v>92.100999999999999</v>
      </c>
      <c r="D231" s="28">
        <v>26.912299999999981</v>
      </c>
      <c r="E231" s="28">
        <v>112.60106319999993</v>
      </c>
      <c r="F231" s="27">
        <v>0.88541666666666685</v>
      </c>
      <c r="G231" s="39">
        <v>6.6666666666666666E-2</v>
      </c>
      <c r="H231" s="55" t="s">
        <v>0</v>
      </c>
      <c r="I231" s="29">
        <v>6.494250000000001</v>
      </c>
      <c r="J231" s="27">
        <v>5.0743333333333327</v>
      </c>
      <c r="K231" s="27">
        <v>0.45266666666666672</v>
      </c>
      <c r="L231" s="49">
        <v>13.8</v>
      </c>
      <c r="M231" s="49">
        <v>14.178333333333335</v>
      </c>
      <c r="N231" s="25">
        <f t="shared" si="10"/>
        <v>205</v>
      </c>
      <c r="O231" s="30">
        <v>5.2333333333333336E-2</v>
      </c>
      <c r="P231" s="28">
        <v>18.358333333333334</v>
      </c>
      <c r="Q231" s="27">
        <v>0.13666666666666669</v>
      </c>
      <c r="R231" s="28">
        <v>21.656000000000002</v>
      </c>
      <c r="S231" s="28">
        <v>134.869</v>
      </c>
      <c r="T231" s="30">
        <v>2.2333333333333334E-2</v>
      </c>
      <c r="U231" s="27">
        <v>0.11399999999999999</v>
      </c>
      <c r="V231" s="57" t="s">
        <v>0</v>
      </c>
      <c r="W231" s="57"/>
      <c r="X231" s="57"/>
      <c r="Y231" s="48">
        <v>7.6666666666666675E-2</v>
      </c>
      <c r="Z231" s="31" t="s">
        <v>36</v>
      </c>
      <c r="AA231" s="31" t="s">
        <v>36</v>
      </c>
      <c r="AB231" s="48">
        <v>1.18</v>
      </c>
      <c r="AC231" s="27">
        <v>3.7733333333333334</v>
      </c>
      <c r="AD231" s="12"/>
    </row>
    <row r="232" spans="1:30" s="96" customFormat="1" ht="11.25" customHeight="1">
      <c r="A232" s="108">
        <f t="shared" si="11"/>
        <v>206</v>
      </c>
      <c r="B232" s="113" t="s">
        <v>630</v>
      </c>
      <c r="C232" s="99">
        <v>87.674333333333337</v>
      </c>
      <c r="D232" s="100">
        <v>41.00970891670385</v>
      </c>
      <c r="E232" s="100">
        <v>171.58462210748891</v>
      </c>
      <c r="F232" s="101">
        <v>0.54583333333333328</v>
      </c>
      <c r="G232" s="99">
        <v>0.10966666666666665</v>
      </c>
      <c r="H232" s="108" t="s">
        <v>0</v>
      </c>
      <c r="I232" s="101">
        <v>10.627166666666664</v>
      </c>
      <c r="J232" s="99">
        <v>1.7766666666666666</v>
      </c>
      <c r="K232" s="99">
        <v>1.0429999999999999</v>
      </c>
      <c r="L232" s="102">
        <v>3.09</v>
      </c>
      <c r="M232" s="102">
        <v>2.1646666666666667</v>
      </c>
      <c r="N232" s="25">
        <f t="shared" si="10"/>
        <v>206</v>
      </c>
      <c r="O232" s="103" t="s">
        <v>36</v>
      </c>
      <c r="P232" s="102">
        <v>4.1173333333333337</v>
      </c>
      <c r="Q232" s="99">
        <v>4.766666666666667E-2</v>
      </c>
      <c r="R232" s="102">
        <v>1.3663333333333334</v>
      </c>
      <c r="S232" s="102">
        <v>394.34333333333331</v>
      </c>
      <c r="T232" s="103">
        <v>3.1666666666666669E-2</v>
      </c>
      <c r="U232" s="99">
        <v>4.9000000000000009E-2</v>
      </c>
      <c r="V232" s="108" t="s">
        <v>0</v>
      </c>
      <c r="W232" s="108">
        <v>7.5194444444444439</v>
      </c>
      <c r="X232" s="108">
        <v>3.759722222222222</v>
      </c>
      <c r="Y232" s="103">
        <v>0.16666666666666666</v>
      </c>
      <c r="Z232" s="103" t="s">
        <v>36</v>
      </c>
      <c r="AA232" s="103">
        <v>0.11666666666666665</v>
      </c>
      <c r="AB232" s="103" t="s">
        <v>36</v>
      </c>
      <c r="AC232" s="99">
        <v>27.07</v>
      </c>
    </row>
    <row r="233" spans="1:30" ht="11.25" customHeight="1">
      <c r="A233" s="108">
        <f t="shared" si="11"/>
        <v>207</v>
      </c>
      <c r="B233" s="12" t="s">
        <v>292</v>
      </c>
      <c r="C233" s="40">
        <v>85.876666666666665</v>
      </c>
      <c r="D233" s="41">
        <v>51.136330434782636</v>
      </c>
      <c r="E233" s="41">
        <v>213.95440653913056</v>
      </c>
      <c r="F233" s="40">
        <v>1.3369565217391304</v>
      </c>
      <c r="G233" s="58">
        <v>0.62666666666666659</v>
      </c>
      <c r="H233" s="55" t="s">
        <v>0</v>
      </c>
      <c r="I233" s="29">
        <v>11.499710144927537</v>
      </c>
      <c r="J233" s="40">
        <v>2.6533333333333329</v>
      </c>
      <c r="K233" s="40">
        <v>0.66</v>
      </c>
      <c r="L233" s="41">
        <v>23.913333333333338</v>
      </c>
      <c r="M233" s="41">
        <v>10.576666666666666</v>
      </c>
      <c r="N233" s="25">
        <f t="shared" si="10"/>
        <v>207</v>
      </c>
      <c r="O233" s="42">
        <v>5.3333333333333337E-2</v>
      </c>
      <c r="P233" s="41">
        <v>33.076666666666668</v>
      </c>
      <c r="Q233" s="40">
        <v>0.25333333333333335</v>
      </c>
      <c r="R233" s="41" t="s">
        <v>36</v>
      </c>
      <c r="S233" s="41">
        <v>268.92333333333335</v>
      </c>
      <c r="T233" s="42">
        <v>0.15</v>
      </c>
      <c r="U233" s="40">
        <v>7.0000000000000007E-2</v>
      </c>
      <c r="V233" s="57" t="s">
        <v>0</v>
      </c>
      <c r="W233" s="57">
        <v>5.416666666666667</v>
      </c>
      <c r="X233" s="25">
        <v>2.7083333333333335</v>
      </c>
      <c r="Y233" s="42" t="s">
        <v>36</v>
      </c>
      <c r="Z233" s="42" t="s">
        <v>36</v>
      </c>
      <c r="AA233" s="42">
        <v>0.06</v>
      </c>
      <c r="AB233" s="42" t="s">
        <v>36</v>
      </c>
      <c r="AC233" s="40">
        <v>70.776666666666671</v>
      </c>
      <c r="AD233" s="12"/>
    </row>
    <row r="234" spans="1:30" ht="11.25" customHeight="1">
      <c r="A234" s="108">
        <f t="shared" si="11"/>
        <v>208</v>
      </c>
      <c r="B234" s="12" t="s">
        <v>293</v>
      </c>
      <c r="C234" s="40">
        <v>87.08</v>
      </c>
      <c r="D234" s="41">
        <v>45.438117391304331</v>
      </c>
      <c r="E234" s="41">
        <v>190.11308316521732</v>
      </c>
      <c r="F234" s="40">
        <v>0.97826086956521752</v>
      </c>
      <c r="G234" s="58">
        <v>0.10333333333333335</v>
      </c>
      <c r="H234" s="55" t="s">
        <v>0</v>
      </c>
      <c r="I234" s="29">
        <v>11.468405797101452</v>
      </c>
      <c r="J234" s="40">
        <v>1.1233333333333333</v>
      </c>
      <c r="K234" s="40">
        <v>0.37</v>
      </c>
      <c r="L234" s="41">
        <v>35.407000000000004</v>
      </c>
      <c r="M234" s="41">
        <v>9.2166666666666668</v>
      </c>
      <c r="N234" s="25">
        <f t="shared" si="10"/>
        <v>208</v>
      </c>
      <c r="O234" s="59">
        <v>0.04</v>
      </c>
      <c r="P234" s="41">
        <v>23.803333333333331</v>
      </c>
      <c r="Q234" s="40">
        <v>0.13666666666666669</v>
      </c>
      <c r="R234" s="41" t="s">
        <v>36</v>
      </c>
      <c r="S234" s="41">
        <v>174.14666666666668</v>
      </c>
      <c r="T234" s="42">
        <v>0.04</v>
      </c>
      <c r="U234" s="40">
        <v>0.06</v>
      </c>
      <c r="V234" s="57" t="s">
        <v>0</v>
      </c>
      <c r="W234" s="57">
        <v>3.875</v>
      </c>
      <c r="X234" s="25">
        <v>1.9375</v>
      </c>
      <c r="Y234" s="42">
        <v>6.3333333333333339E-2</v>
      </c>
      <c r="Z234" s="42">
        <v>0.02</v>
      </c>
      <c r="AA234" s="42" t="s">
        <v>36</v>
      </c>
      <c r="AB234" s="42" t="s">
        <v>36</v>
      </c>
      <c r="AC234" s="40">
        <v>56.87</v>
      </c>
      <c r="AD234" s="12"/>
    </row>
    <row r="235" spans="1:30" ht="11.25" customHeight="1">
      <c r="A235" s="108">
        <f t="shared" si="11"/>
        <v>209</v>
      </c>
      <c r="B235" s="12" t="s">
        <v>294</v>
      </c>
      <c r="C235" s="40">
        <v>90.24666666666667</v>
      </c>
      <c r="D235" s="41">
        <v>36.649482608695607</v>
      </c>
      <c r="E235" s="41">
        <v>153.34143523478244</v>
      </c>
      <c r="F235" s="40">
        <v>0.65217391304347827</v>
      </c>
      <c r="G235" s="58" t="s">
        <v>36</v>
      </c>
      <c r="H235" s="55" t="s">
        <v>0</v>
      </c>
      <c r="I235" s="29">
        <v>8.6978260869565194</v>
      </c>
      <c r="J235" s="40" t="s">
        <v>36</v>
      </c>
      <c r="K235" s="40">
        <v>0.36</v>
      </c>
      <c r="L235" s="41">
        <v>5.9266666666666667</v>
      </c>
      <c r="M235" s="41">
        <v>7.8</v>
      </c>
      <c r="N235" s="25">
        <f t="shared" si="10"/>
        <v>209</v>
      </c>
      <c r="O235" s="59">
        <v>1.6666666666666666E-2</v>
      </c>
      <c r="P235" s="41">
        <v>21.93</v>
      </c>
      <c r="Q235" s="40">
        <v>6.3333333333333339E-2</v>
      </c>
      <c r="R235" s="41" t="s">
        <v>36</v>
      </c>
      <c r="S235" s="41">
        <v>172.56</v>
      </c>
      <c r="T235" s="42">
        <v>0.02</v>
      </c>
      <c r="U235" s="40" t="s">
        <v>36</v>
      </c>
      <c r="V235" s="57" t="s">
        <v>0</v>
      </c>
      <c r="W235" s="57">
        <v>4</v>
      </c>
      <c r="X235" s="25">
        <v>2</v>
      </c>
      <c r="Y235" s="42">
        <v>2.6666666666666668E-2</v>
      </c>
      <c r="Z235" s="42" t="s">
        <v>36</v>
      </c>
      <c r="AA235" s="42">
        <v>0.02</v>
      </c>
      <c r="AB235" s="42" t="s">
        <v>36</v>
      </c>
      <c r="AC235" s="40">
        <v>94.483333333333334</v>
      </c>
      <c r="AD235" s="12"/>
    </row>
    <row r="236" spans="1:30" ht="11.25" customHeight="1">
      <c r="A236" s="108">
        <f t="shared" si="11"/>
        <v>210</v>
      </c>
      <c r="B236" s="12" t="s">
        <v>295</v>
      </c>
      <c r="C236" s="27">
        <v>85.379333333333349</v>
      </c>
      <c r="D236" s="28">
        <v>51.471128639280764</v>
      </c>
      <c r="E236" s="28">
        <v>215.35520222675072</v>
      </c>
      <c r="F236" s="27">
        <v>1.0770833333333334</v>
      </c>
      <c r="G236" s="39">
        <v>0.18566666666666665</v>
      </c>
      <c r="H236" s="55" t="s">
        <v>0</v>
      </c>
      <c r="I236" s="29">
        <v>12.860583333333317</v>
      </c>
      <c r="J236" s="27">
        <v>3.9770000000000003</v>
      </c>
      <c r="K236" s="27">
        <v>0.49733333333333335</v>
      </c>
      <c r="L236" s="28">
        <v>51.082333333333338</v>
      </c>
      <c r="M236" s="28">
        <v>14.056666666666667</v>
      </c>
      <c r="N236" s="25">
        <f t="shared" si="10"/>
        <v>210</v>
      </c>
      <c r="O236" s="97">
        <v>4.1000000000000002E-2</v>
      </c>
      <c r="P236" s="28">
        <v>20.115666666666666</v>
      </c>
      <c r="Q236" s="27">
        <v>0.14666666666666664</v>
      </c>
      <c r="R236" s="28">
        <v>0.83</v>
      </c>
      <c r="S236" s="28">
        <v>172.52</v>
      </c>
      <c r="T236" s="30">
        <v>3.7666666666666661E-2</v>
      </c>
      <c r="U236" s="27">
        <v>0.21833333333333335</v>
      </c>
      <c r="V236" s="57" t="s">
        <v>0</v>
      </c>
      <c r="W236" s="57"/>
      <c r="X236" s="57"/>
      <c r="Y236" s="48">
        <v>7.333333333333332E-2</v>
      </c>
      <c r="Z236" s="48">
        <v>9.1000000000000011E-2</v>
      </c>
      <c r="AA236" s="30">
        <v>3.3333333333333333E-2</v>
      </c>
      <c r="AB236" s="31" t="s">
        <v>36</v>
      </c>
      <c r="AC236" s="52">
        <v>34.679666666666662</v>
      </c>
      <c r="AD236" s="12"/>
    </row>
    <row r="237" spans="1:30" ht="11.25" customHeight="1">
      <c r="A237" s="14">
        <f>A236+1</f>
        <v>211</v>
      </c>
      <c r="B237" s="12" t="s">
        <v>296</v>
      </c>
      <c r="C237" s="27">
        <v>89.22</v>
      </c>
      <c r="D237" s="28">
        <v>40.956007310867328</v>
      </c>
      <c r="E237" s="28">
        <v>171.35993458866892</v>
      </c>
      <c r="F237" s="27">
        <v>0.66666666666666674</v>
      </c>
      <c r="G237" s="39">
        <v>0.14200000000000002</v>
      </c>
      <c r="H237" s="55" t="s">
        <v>0</v>
      </c>
      <c r="I237" s="29">
        <v>9.5733333333333359</v>
      </c>
      <c r="J237" s="27">
        <v>1.0309999999999999</v>
      </c>
      <c r="K237" s="27">
        <v>0.39799999999999996</v>
      </c>
      <c r="L237" s="28">
        <v>13.388333333333334</v>
      </c>
      <c r="M237" s="28">
        <v>10.109333333333334</v>
      </c>
      <c r="N237" s="25">
        <f t="shared" si="10"/>
        <v>211</v>
      </c>
      <c r="O237" s="97">
        <v>2.2333333333333334E-2</v>
      </c>
      <c r="P237" s="28">
        <v>14.886000000000001</v>
      </c>
      <c r="Q237" s="27">
        <v>8.6000000000000007E-2</v>
      </c>
      <c r="R237" s="46" t="s">
        <v>36</v>
      </c>
      <c r="S237" s="28">
        <v>145.24133333333336</v>
      </c>
      <c r="T237" s="30">
        <v>2.1666666666666667E-2</v>
      </c>
      <c r="U237" s="27">
        <v>7.3666666666666672E-2</v>
      </c>
      <c r="V237" s="57" t="s">
        <v>0</v>
      </c>
      <c r="W237" s="57">
        <v>4.4583333333333339</v>
      </c>
      <c r="X237" s="25">
        <v>2.229166666666667</v>
      </c>
      <c r="Y237" s="38">
        <v>0.04</v>
      </c>
      <c r="Z237" s="38" t="s">
        <v>36</v>
      </c>
      <c r="AA237" s="30">
        <v>3.6666666666666674E-2</v>
      </c>
      <c r="AB237" s="31" t="s">
        <v>36</v>
      </c>
      <c r="AC237" s="39">
        <v>44.32</v>
      </c>
      <c r="AD237" s="12"/>
    </row>
    <row r="238" spans="1:30" ht="11.25" customHeight="1">
      <c r="A238" s="14">
        <f>A237+1</f>
        <v>212</v>
      </c>
      <c r="B238" s="12" t="s">
        <v>297</v>
      </c>
      <c r="C238" s="27">
        <v>86.974000000000004</v>
      </c>
      <c r="D238" s="28">
        <v>45.701038780629624</v>
      </c>
      <c r="E238" s="28">
        <v>191.21314625815435</v>
      </c>
      <c r="F238" s="27">
        <v>1.0562499999999999</v>
      </c>
      <c r="G238" s="39">
        <v>7.5333333333333322E-2</v>
      </c>
      <c r="H238" s="55" t="s">
        <v>0</v>
      </c>
      <c r="I238" s="29">
        <v>11.53375</v>
      </c>
      <c r="J238" s="27">
        <v>1.782</v>
      </c>
      <c r="K238" s="27">
        <v>0.36066666666666664</v>
      </c>
      <c r="L238" s="28">
        <v>31.466666666666669</v>
      </c>
      <c r="M238" s="28">
        <v>10.157666666666666</v>
      </c>
      <c r="N238" s="25">
        <f t="shared" si="10"/>
        <v>212</v>
      </c>
      <c r="O238" s="30">
        <v>5.1333333333333335E-2</v>
      </c>
      <c r="P238" s="28">
        <v>14.510333333333335</v>
      </c>
      <c r="Q238" s="27">
        <v>0.12</v>
      </c>
      <c r="R238" s="28">
        <v>1.111</v>
      </c>
      <c r="S238" s="28">
        <v>129.87</v>
      </c>
      <c r="T238" s="30">
        <v>3.2000000000000001E-2</v>
      </c>
      <c r="U238" s="27">
        <v>0.11700000000000001</v>
      </c>
      <c r="V238" s="57" t="s">
        <v>0</v>
      </c>
      <c r="W238" s="57"/>
      <c r="X238" s="57"/>
      <c r="Y238" s="30">
        <v>9.4000000000000014E-2</v>
      </c>
      <c r="Z238" s="30">
        <v>5.4333333333333338E-2</v>
      </c>
      <c r="AA238" s="30">
        <v>0.04</v>
      </c>
      <c r="AB238" s="31" t="s">
        <v>36</v>
      </c>
      <c r="AC238" s="27">
        <v>43.455666666666673</v>
      </c>
      <c r="AD238" s="12"/>
    </row>
    <row r="239" spans="1:30" ht="11.25" customHeight="1">
      <c r="A239" s="14">
        <f t="shared" ref="A239:A275" si="12">A238+1</f>
        <v>213</v>
      </c>
      <c r="B239" s="12" t="s">
        <v>298</v>
      </c>
      <c r="C239" s="27">
        <v>89.680666666666653</v>
      </c>
      <c r="D239" s="28">
        <v>39.336093944132394</v>
      </c>
      <c r="E239" s="28">
        <v>164.58221706224995</v>
      </c>
      <c r="F239" s="27">
        <v>0.71458333333333335</v>
      </c>
      <c r="G239" s="39">
        <v>0.11933333333333333</v>
      </c>
      <c r="H239" s="55" t="s">
        <v>0</v>
      </c>
      <c r="I239" s="29">
        <v>9.1674166666666803</v>
      </c>
      <c r="J239" s="27">
        <v>0.42399999999999999</v>
      </c>
      <c r="K239" s="27">
        <v>0.318</v>
      </c>
      <c r="L239" s="28">
        <v>7.7363333333333335</v>
      </c>
      <c r="M239" s="28">
        <v>10.892666666666665</v>
      </c>
      <c r="N239" s="25">
        <f t="shared" si="10"/>
        <v>213</v>
      </c>
      <c r="O239" s="97">
        <v>2.0666666666666667E-2</v>
      </c>
      <c r="P239" s="28">
        <v>16.243666666666666</v>
      </c>
      <c r="Q239" s="29" t="s">
        <v>36</v>
      </c>
      <c r="R239" s="46" t="s">
        <v>36</v>
      </c>
      <c r="S239" s="28">
        <v>128.74466666666669</v>
      </c>
      <c r="T239" s="30">
        <v>2.3000000000000003E-2</v>
      </c>
      <c r="U239" s="27">
        <v>2.9333333333333333E-2</v>
      </c>
      <c r="V239" s="57" t="s">
        <v>0</v>
      </c>
      <c r="W239" s="57"/>
      <c r="X239" s="57"/>
      <c r="Y239" s="38">
        <v>0.10233</v>
      </c>
      <c r="Z239" s="38">
        <v>3.3329999999999999E-2</v>
      </c>
      <c r="AA239" s="30">
        <v>4.3333333333333335E-2</v>
      </c>
      <c r="AB239" s="31" t="s">
        <v>36</v>
      </c>
      <c r="AC239" s="29">
        <v>41.3033</v>
      </c>
      <c r="AD239" s="12"/>
    </row>
    <row r="240" spans="1:30" ht="11.25" customHeight="1">
      <c r="A240" s="14">
        <f t="shared" si="12"/>
        <v>214</v>
      </c>
      <c r="B240" s="12" t="s">
        <v>299</v>
      </c>
      <c r="C240" s="40">
        <v>89.55</v>
      </c>
      <c r="D240" s="41">
        <v>36.773765217391322</v>
      </c>
      <c r="E240" s="41">
        <v>153.86143366956529</v>
      </c>
      <c r="F240" s="40">
        <v>1.0434782608695652</v>
      </c>
      <c r="G240" s="58">
        <v>0.12666666666666668</v>
      </c>
      <c r="H240" s="55" t="s">
        <v>0</v>
      </c>
      <c r="I240" s="29">
        <v>8.9465217391304375</v>
      </c>
      <c r="J240" s="40">
        <v>0.76666666666666661</v>
      </c>
      <c r="K240" s="40">
        <v>0.33333333333333331</v>
      </c>
      <c r="L240" s="41">
        <v>21.885999999999999</v>
      </c>
      <c r="M240" s="41">
        <v>8.6133333333333333</v>
      </c>
      <c r="N240" s="25">
        <f t="shared" si="10"/>
        <v>214</v>
      </c>
      <c r="O240" s="42">
        <v>0.05</v>
      </c>
      <c r="P240" s="41">
        <v>22.683333333333334</v>
      </c>
      <c r="Q240" s="40">
        <v>0.09</v>
      </c>
      <c r="R240" s="41" t="s">
        <v>36</v>
      </c>
      <c r="S240" s="41">
        <v>162.82</v>
      </c>
      <c r="T240" s="42">
        <v>0.03</v>
      </c>
      <c r="U240" s="40">
        <v>0.06</v>
      </c>
      <c r="V240" s="57" t="s">
        <v>0</v>
      </c>
      <c r="W240" s="57">
        <v>0.91666666666666663</v>
      </c>
      <c r="X240" s="25">
        <v>0.45833333333333331</v>
      </c>
      <c r="Y240" s="42">
        <v>6.6666666666666666E-2</v>
      </c>
      <c r="Z240" s="42">
        <v>0.02</v>
      </c>
      <c r="AA240" s="42">
        <v>0.02</v>
      </c>
      <c r="AB240" s="42" t="s">
        <v>36</v>
      </c>
      <c r="AC240" s="40">
        <v>53.733333333333327</v>
      </c>
      <c r="AD240" s="12"/>
    </row>
    <row r="241" spans="1:30" ht="11.25" customHeight="1">
      <c r="A241" s="14">
        <f>A240+1</f>
        <v>215</v>
      </c>
      <c r="B241" s="12" t="s">
        <v>300</v>
      </c>
      <c r="C241" s="40">
        <v>91.293333333333337</v>
      </c>
      <c r="D241" s="41">
        <v>32.709753623188377</v>
      </c>
      <c r="E241" s="41">
        <v>136.85760915942018</v>
      </c>
      <c r="F241" s="40">
        <v>0.73913043478260876</v>
      </c>
      <c r="G241" s="58">
        <v>7.3333333333333334E-2</v>
      </c>
      <c r="H241" s="55" t="s">
        <v>0</v>
      </c>
      <c r="I241" s="29">
        <v>7.554202898550721</v>
      </c>
      <c r="J241" s="40" t="s">
        <v>36</v>
      </c>
      <c r="K241" s="40">
        <v>0.34</v>
      </c>
      <c r="L241" s="41">
        <v>7.3666666666666663</v>
      </c>
      <c r="M241" s="41">
        <v>7.586666666666666</v>
      </c>
      <c r="N241" s="25">
        <f t="shared" si="10"/>
        <v>215</v>
      </c>
      <c r="O241" s="59">
        <v>0.03</v>
      </c>
      <c r="P241" s="41">
        <v>14.01</v>
      </c>
      <c r="Q241" s="40" t="s">
        <v>36</v>
      </c>
      <c r="R241" s="41" t="s">
        <v>36</v>
      </c>
      <c r="S241" s="41">
        <v>148.75666666666666</v>
      </c>
      <c r="T241" s="42">
        <v>0.01</v>
      </c>
      <c r="U241" s="40" t="s">
        <v>36</v>
      </c>
      <c r="V241" s="57" t="s">
        <v>0</v>
      </c>
      <c r="W241" s="57">
        <v>1.2083333333333333</v>
      </c>
      <c r="X241" s="25">
        <v>0.60416666666666663</v>
      </c>
      <c r="Y241" s="42" t="s">
        <v>36</v>
      </c>
      <c r="Z241" s="42" t="s">
        <v>36</v>
      </c>
      <c r="AA241" s="42" t="s">
        <v>36</v>
      </c>
      <c r="AB241" s="42" t="s">
        <v>36</v>
      </c>
      <c r="AC241" s="40">
        <v>73.336666666666659</v>
      </c>
      <c r="AD241" s="12"/>
    </row>
    <row r="242" spans="1:30" ht="11.25" customHeight="1">
      <c r="A242" s="14">
        <f t="shared" si="12"/>
        <v>216</v>
      </c>
      <c r="B242" s="12" t="s">
        <v>301</v>
      </c>
      <c r="C242" s="29">
        <v>86.941333333333318</v>
      </c>
      <c r="D242" s="28">
        <v>46.109628783385006</v>
      </c>
      <c r="E242" s="28">
        <v>192.92268682968287</v>
      </c>
      <c r="F242" s="27">
        <v>0.76666666666666661</v>
      </c>
      <c r="G242" s="39">
        <v>0.159</v>
      </c>
      <c r="H242" s="55" t="s">
        <v>0</v>
      </c>
      <c r="I242" s="29">
        <v>11.723000000000013</v>
      </c>
      <c r="J242" s="29">
        <v>1.7276666666666667</v>
      </c>
      <c r="K242" s="29">
        <v>0.41</v>
      </c>
      <c r="L242" s="28">
        <v>33.735999999999997</v>
      </c>
      <c r="M242" s="28">
        <v>14.402666666666667</v>
      </c>
      <c r="N242" s="25">
        <f t="shared" si="10"/>
        <v>216</v>
      </c>
      <c r="O242" s="30">
        <v>5.6000000000000001E-2</v>
      </c>
      <c r="P242" s="28">
        <v>19.765999999999998</v>
      </c>
      <c r="Q242" s="27">
        <v>9.1000000000000011E-2</v>
      </c>
      <c r="R242" s="28">
        <v>0.629</v>
      </c>
      <c r="S242" s="28">
        <v>157.90333333333334</v>
      </c>
      <c r="T242" s="30">
        <v>4.2333333333333334E-2</v>
      </c>
      <c r="U242" s="27">
        <v>0.112</v>
      </c>
      <c r="V242" s="57" t="s">
        <v>0</v>
      </c>
      <c r="W242" s="57"/>
      <c r="X242" s="57"/>
      <c r="Y242" s="30">
        <v>6.8666666666666668E-2</v>
      </c>
      <c r="Z242" s="30">
        <v>3.6000000000000004E-2</v>
      </c>
      <c r="AA242" s="30">
        <v>0.03</v>
      </c>
      <c r="AB242" s="31" t="s">
        <v>36</v>
      </c>
      <c r="AC242" s="27">
        <v>47.845666666666659</v>
      </c>
      <c r="AD242" s="12"/>
    </row>
    <row r="243" spans="1:30" ht="11.25" customHeight="1">
      <c r="A243" s="14">
        <f t="shared" si="12"/>
        <v>217</v>
      </c>
      <c r="B243" s="12" t="s">
        <v>302</v>
      </c>
      <c r="C243" s="27">
        <v>90.530333333333331</v>
      </c>
      <c r="D243" s="28">
        <v>36.196350587685913</v>
      </c>
      <c r="E243" s="28">
        <v>151.44553085887787</v>
      </c>
      <c r="F243" s="29">
        <v>0.48333333333333328</v>
      </c>
      <c r="G243" s="39">
        <v>0.12433333333333334</v>
      </c>
      <c r="H243" s="55" t="s">
        <v>0</v>
      </c>
      <c r="I243" s="29">
        <v>8.5540000000000038</v>
      </c>
      <c r="J243" s="27">
        <v>0.42199999999999999</v>
      </c>
      <c r="K243" s="27">
        <v>0.308</v>
      </c>
      <c r="L243" s="28">
        <v>9.0763333333333325</v>
      </c>
      <c r="M243" s="28">
        <v>9.592666666666668</v>
      </c>
      <c r="N243" s="25">
        <f t="shared" si="10"/>
        <v>217</v>
      </c>
      <c r="O243" s="97">
        <v>2.9333333333333333E-2</v>
      </c>
      <c r="P243" s="28">
        <v>17.265333333333334</v>
      </c>
      <c r="Q243" s="29" t="s">
        <v>36</v>
      </c>
      <c r="R243" s="46" t="s">
        <v>36</v>
      </c>
      <c r="S243" s="28">
        <v>143.41800000000001</v>
      </c>
      <c r="T243" s="30">
        <v>1.9666666666666666E-2</v>
      </c>
      <c r="U243" s="29" t="s">
        <v>36</v>
      </c>
      <c r="V243" s="57" t="s">
        <v>0</v>
      </c>
      <c r="W243" s="41">
        <v>2</v>
      </c>
      <c r="X243" s="57">
        <v>1</v>
      </c>
      <c r="Y243" s="38" t="s">
        <v>174</v>
      </c>
      <c r="Z243" s="38" t="s">
        <v>174</v>
      </c>
      <c r="AA243" s="30">
        <v>0.03</v>
      </c>
      <c r="AB243" s="31" t="s">
        <v>36</v>
      </c>
      <c r="AC243" s="29" t="s">
        <v>174</v>
      </c>
      <c r="AD243" s="12"/>
    </row>
    <row r="244" spans="1:30" s="98" customFormat="1" ht="11.25" customHeight="1">
      <c r="A244" s="14">
        <f>A243+1</f>
        <v>218</v>
      </c>
      <c r="B244" s="98" t="s">
        <v>620</v>
      </c>
      <c r="C244" s="99">
        <v>94.189000000000007</v>
      </c>
      <c r="D244" s="100">
        <v>14.103733399311682</v>
      </c>
      <c r="E244" s="100">
        <v>59.010020542720085</v>
      </c>
      <c r="F244" s="101">
        <v>0.32500000000000001</v>
      </c>
      <c r="G244" s="99" t="s">
        <v>36</v>
      </c>
      <c r="H244" s="108" t="s">
        <v>0</v>
      </c>
      <c r="I244" s="101">
        <v>5.246666666666659</v>
      </c>
      <c r="J244" s="99" t="s">
        <v>36</v>
      </c>
      <c r="K244" s="99">
        <v>0.23933333333333331</v>
      </c>
      <c r="L244" s="102">
        <v>10.183666666666666</v>
      </c>
      <c r="M244" s="102">
        <v>8.857666666666665</v>
      </c>
      <c r="N244" s="25">
        <f t="shared" si="10"/>
        <v>218</v>
      </c>
      <c r="O244" s="103">
        <v>3.266666666666667E-2</v>
      </c>
      <c r="P244" s="102">
        <v>11.131666666666668</v>
      </c>
      <c r="Q244" s="99">
        <v>7.9000000000000001E-2</v>
      </c>
      <c r="R244" s="102" t="s">
        <v>36</v>
      </c>
      <c r="S244" s="102">
        <v>119.87933333333335</v>
      </c>
      <c r="T244" s="103">
        <v>2.5666666666666667E-2</v>
      </c>
      <c r="U244" s="107"/>
      <c r="V244" s="108" t="s">
        <v>0</v>
      </c>
      <c r="W244" s="108">
        <v>31.416666666666668</v>
      </c>
      <c r="X244" s="108">
        <v>15.708333333333334</v>
      </c>
      <c r="Y244" s="103" t="s">
        <v>36</v>
      </c>
      <c r="Z244" s="103" t="s">
        <v>36</v>
      </c>
      <c r="AA244" s="103" t="s">
        <v>36</v>
      </c>
      <c r="AB244" s="103" t="s">
        <v>36</v>
      </c>
      <c r="AC244" s="99">
        <v>32.78</v>
      </c>
    </row>
    <row r="245" spans="1:30" ht="11.25" customHeight="1">
      <c r="A245" s="14">
        <f t="shared" si="12"/>
        <v>219</v>
      </c>
      <c r="B245" s="12" t="s">
        <v>303</v>
      </c>
      <c r="C245" s="40">
        <v>91.796666666666667</v>
      </c>
      <c r="D245" s="41">
        <v>22.22504347826089</v>
      </c>
      <c r="E245" s="41">
        <v>92.989581913043565</v>
      </c>
      <c r="F245" s="40">
        <v>0.56521739130434789</v>
      </c>
      <c r="G245" s="58">
        <v>6.6666666666666666E-2</v>
      </c>
      <c r="H245" s="55" t="s">
        <v>0</v>
      </c>
      <c r="I245" s="29">
        <v>7.321449275362319</v>
      </c>
      <c r="J245" s="40" t="s">
        <v>36</v>
      </c>
      <c r="K245" s="40">
        <v>0.25</v>
      </c>
      <c r="L245" s="41">
        <v>5.2633333333333336</v>
      </c>
      <c r="M245" s="41">
        <v>5.92</v>
      </c>
      <c r="N245" s="25">
        <f t="shared" si="10"/>
        <v>219</v>
      </c>
      <c r="O245" s="59">
        <v>0.01</v>
      </c>
      <c r="P245" s="41">
        <v>13.04</v>
      </c>
      <c r="Q245" s="40">
        <v>5.3333333333333337E-2</v>
      </c>
      <c r="R245" s="41" t="s">
        <v>36</v>
      </c>
      <c r="S245" s="41">
        <v>112.51</v>
      </c>
      <c r="T245" s="42">
        <v>0.02</v>
      </c>
      <c r="U245" s="40">
        <v>5.3333333333333337E-2</v>
      </c>
      <c r="V245" s="57" t="s">
        <v>0</v>
      </c>
      <c r="W245" s="57"/>
      <c r="X245" s="57"/>
      <c r="Y245" s="42" t="s">
        <v>36</v>
      </c>
      <c r="Z245" s="42" t="s">
        <v>36</v>
      </c>
      <c r="AA245" s="42">
        <v>0.03</v>
      </c>
      <c r="AB245" s="42" t="s">
        <v>36</v>
      </c>
      <c r="AC245" s="40">
        <v>34.49666666666667</v>
      </c>
      <c r="AD245" s="12"/>
    </row>
    <row r="246" spans="1:30" ht="11.25" customHeight="1">
      <c r="A246" s="91"/>
      <c r="B246" s="5"/>
      <c r="C246" s="7"/>
      <c r="D246" s="149"/>
      <c r="E246" s="149"/>
      <c r="F246" s="7"/>
      <c r="G246" s="7"/>
      <c r="H246" s="8"/>
      <c r="I246" s="7" t="s">
        <v>93</v>
      </c>
      <c r="J246" s="7" t="s">
        <v>21</v>
      </c>
      <c r="K246" s="7"/>
      <c r="L246" s="8"/>
      <c r="M246" s="8"/>
      <c r="N246" s="6"/>
      <c r="O246" s="9"/>
      <c r="P246" s="8"/>
      <c r="Q246" s="7"/>
      <c r="R246" s="8"/>
      <c r="S246" s="8"/>
      <c r="T246" s="9"/>
      <c r="U246" s="7"/>
      <c r="V246" s="8"/>
      <c r="W246" s="8"/>
      <c r="X246" s="8"/>
      <c r="Y246" s="9"/>
      <c r="Z246" s="9"/>
      <c r="AA246" s="9"/>
      <c r="AB246" s="9"/>
      <c r="AC246" s="7" t="s">
        <v>94</v>
      </c>
      <c r="AD246" s="5"/>
    </row>
    <row r="247" spans="1:30" ht="11.25" customHeight="1" thickBot="1">
      <c r="A247" s="92" t="s">
        <v>95</v>
      </c>
      <c r="B247" s="12"/>
      <c r="C247" s="10" t="s">
        <v>19</v>
      </c>
      <c r="D247" s="148" t="s">
        <v>96</v>
      </c>
      <c r="E247" s="148"/>
      <c r="F247" s="10" t="s">
        <v>20</v>
      </c>
      <c r="G247" s="10" t="s">
        <v>97</v>
      </c>
      <c r="H247" s="14" t="s">
        <v>35</v>
      </c>
      <c r="I247" s="10" t="s">
        <v>98</v>
      </c>
      <c r="J247" s="10" t="s">
        <v>99</v>
      </c>
      <c r="K247" s="10" t="s">
        <v>22</v>
      </c>
      <c r="L247" s="14" t="s">
        <v>23</v>
      </c>
      <c r="M247" s="14" t="s">
        <v>24</v>
      </c>
      <c r="N247" s="13" t="s">
        <v>95</v>
      </c>
      <c r="O247" s="15" t="s">
        <v>25</v>
      </c>
      <c r="P247" s="14" t="s">
        <v>26</v>
      </c>
      <c r="Q247" s="10" t="s">
        <v>27</v>
      </c>
      <c r="R247" s="14" t="s">
        <v>28</v>
      </c>
      <c r="S247" s="14" t="s">
        <v>29</v>
      </c>
      <c r="T247" s="15" t="s">
        <v>30</v>
      </c>
      <c r="U247" s="10" t="s">
        <v>31</v>
      </c>
      <c r="V247" s="14" t="s">
        <v>32</v>
      </c>
      <c r="W247" s="14" t="s">
        <v>100</v>
      </c>
      <c r="X247" s="14" t="s">
        <v>101</v>
      </c>
      <c r="Y247" s="15" t="s">
        <v>33</v>
      </c>
      <c r="Z247" s="15" t="s">
        <v>34</v>
      </c>
      <c r="AA247" s="15" t="s">
        <v>102</v>
      </c>
      <c r="AB247" s="15" t="s">
        <v>103</v>
      </c>
      <c r="AC247" s="10" t="s">
        <v>92</v>
      </c>
      <c r="AD247" s="12"/>
    </row>
    <row r="248" spans="1:30" ht="11.25" customHeight="1">
      <c r="A248" s="93" t="s">
        <v>104</v>
      </c>
      <c r="B248" s="17" t="s">
        <v>105</v>
      </c>
      <c r="C248" s="18" t="s">
        <v>106</v>
      </c>
      <c r="D248" s="19" t="s">
        <v>107</v>
      </c>
      <c r="E248" s="19" t="s">
        <v>108</v>
      </c>
      <c r="F248" s="18" t="s">
        <v>109</v>
      </c>
      <c r="G248" s="18" t="s">
        <v>109</v>
      </c>
      <c r="H248" s="19" t="s">
        <v>110</v>
      </c>
      <c r="I248" s="18" t="s">
        <v>109</v>
      </c>
      <c r="J248" s="18" t="s">
        <v>109</v>
      </c>
      <c r="K248" s="18" t="s">
        <v>109</v>
      </c>
      <c r="L248" s="19" t="s">
        <v>110</v>
      </c>
      <c r="M248" s="19" t="s">
        <v>110</v>
      </c>
      <c r="N248" s="16" t="s">
        <v>104</v>
      </c>
      <c r="O248" s="20" t="s">
        <v>110</v>
      </c>
      <c r="P248" s="19" t="s">
        <v>110</v>
      </c>
      <c r="Q248" s="18" t="s">
        <v>110</v>
      </c>
      <c r="R248" s="19" t="s">
        <v>110</v>
      </c>
      <c r="S248" s="19" t="s">
        <v>110</v>
      </c>
      <c r="T248" s="20" t="s">
        <v>110</v>
      </c>
      <c r="U248" s="18" t="s">
        <v>110</v>
      </c>
      <c r="V248" s="19" t="s">
        <v>111</v>
      </c>
      <c r="W248" s="19" t="s">
        <v>111</v>
      </c>
      <c r="X248" s="19" t="s">
        <v>111</v>
      </c>
      <c r="Y248" s="20" t="s">
        <v>110</v>
      </c>
      <c r="Z248" s="20" t="s">
        <v>110</v>
      </c>
      <c r="AA248" s="20" t="s">
        <v>110</v>
      </c>
      <c r="AB248" s="20" t="s">
        <v>110</v>
      </c>
      <c r="AC248" s="18" t="s">
        <v>110</v>
      </c>
      <c r="AD248" s="17"/>
    </row>
    <row r="249" spans="1:30" ht="11.25" customHeight="1">
      <c r="A249" s="14">
        <f>A245+1</f>
        <v>220</v>
      </c>
      <c r="B249" s="12" t="s">
        <v>304</v>
      </c>
      <c r="C249" s="27">
        <v>87.427333333333323</v>
      </c>
      <c r="D249" s="28">
        <v>31.818153430163903</v>
      </c>
      <c r="E249" s="28">
        <v>133.12715395180578</v>
      </c>
      <c r="F249" s="27">
        <v>0.93958333333333321</v>
      </c>
      <c r="G249" s="39">
        <v>0.14000000000000001</v>
      </c>
      <c r="H249" s="55" t="s">
        <v>0</v>
      </c>
      <c r="I249" s="29">
        <v>11.084416666666677</v>
      </c>
      <c r="J249" s="27">
        <v>1.1816666666666666</v>
      </c>
      <c r="K249" s="27">
        <v>0.40866666666666668</v>
      </c>
      <c r="L249" s="28">
        <v>50.983666666666664</v>
      </c>
      <c r="M249" s="28">
        <v>9.6959999999999997</v>
      </c>
      <c r="N249" s="25">
        <f t="shared" si="10"/>
        <v>220</v>
      </c>
      <c r="O249" s="30">
        <v>7.2333333333333319E-2</v>
      </c>
      <c r="P249" s="28">
        <v>23.761333333333329</v>
      </c>
      <c r="Q249" s="29">
        <v>0.179666666666667</v>
      </c>
      <c r="R249" s="28">
        <v>1.2483333333333333</v>
      </c>
      <c r="S249" s="28">
        <v>128.29333333333332</v>
      </c>
      <c r="T249" s="30">
        <v>5.8333333333333327E-2</v>
      </c>
      <c r="U249" s="29">
        <v>0.21099999999999999</v>
      </c>
      <c r="V249" s="57" t="s">
        <v>0</v>
      </c>
      <c r="W249" s="57"/>
      <c r="X249" s="57"/>
      <c r="Y249" s="30">
        <v>0.30299999999999999</v>
      </c>
      <c r="Z249" s="30">
        <v>3.7333333333333329E-2</v>
      </c>
      <c r="AA249" s="31" t="s">
        <v>36</v>
      </c>
      <c r="AB249" s="31" t="s">
        <v>36</v>
      </c>
      <c r="AC249" s="52">
        <v>38.235999999999997</v>
      </c>
      <c r="AD249" s="12"/>
    </row>
    <row r="250" spans="1:30" ht="11.25" customHeight="1">
      <c r="A250" s="14">
        <f t="shared" si="12"/>
        <v>221</v>
      </c>
      <c r="B250" s="71" t="s">
        <v>664</v>
      </c>
      <c r="C250" s="52">
        <v>82.649000000000001</v>
      </c>
      <c r="D250" s="28">
        <v>62.531818366289116</v>
      </c>
      <c r="E250" s="28">
        <v>261.63312804455364</v>
      </c>
      <c r="F250" s="29">
        <v>0.22500000000000001</v>
      </c>
      <c r="G250" s="39">
        <v>0.246</v>
      </c>
      <c r="H250" s="55" t="s">
        <v>0</v>
      </c>
      <c r="I250" s="29">
        <v>16.587999999999997</v>
      </c>
      <c r="J250" s="52">
        <v>2.0263333333333331</v>
      </c>
      <c r="K250" s="52">
        <v>0.29199999999999998</v>
      </c>
      <c r="L250" s="49">
        <v>3.3923333333333332</v>
      </c>
      <c r="M250" s="49">
        <v>4.8576666666666659</v>
      </c>
      <c r="N250" s="25">
        <f t="shared" si="10"/>
        <v>221</v>
      </c>
      <c r="O250" s="97">
        <v>1.2000000000000002E-2</v>
      </c>
      <c r="P250" s="49">
        <v>11.403666666666666</v>
      </c>
      <c r="Q250" s="52">
        <v>5.3333333333333337E-2</v>
      </c>
      <c r="R250" s="49">
        <v>1.3180000000000001</v>
      </c>
      <c r="S250" s="49">
        <v>117.47699999999999</v>
      </c>
      <c r="T250" s="48">
        <v>3.1E-2</v>
      </c>
      <c r="U250" s="52" t="s">
        <v>36</v>
      </c>
      <c r="V250" s="57" t="s">
        <v>0</v>
      </c>
      <c r="W250" s="57"/>
      <c r="X250" s="57"/>
      <c r="Y250" s="48">
        <v>0.05</v>
      </c>
      <c r="Z250" s="31" t="s">
        <v>36</v>
      </c>
      <c r="AA250" s="31" t="s">
        <v>36</v>
      </c>
      <c r="AB250" s="31" t="s">
        <v>36</v>
      </c>
      <c r="AC250" s="52">
        <v>1.4866666666666666</v>
      </c>
      <c r="AD250" s="12"/>
    </row>
    <row r="251" spans="1:30" ht="11.25" customHeight="1">
      <c r="A251" s="14">
        <f t="shared" si="12"/>
        <v>222</v>
      </c>
      <c r="B251" s="12" t="s">
        <v>665</v>
      </c>
      <c r="C251" s="40">
        <v>84.336666666666659</v>
      </c>
      <c r="D251" s="41">
        <v>55.51520000000005</v>
      </c>
      <c r="E251" s="41">
        <v>232.27559680000022</v>
      </c>
      <c r="F251" s="40">
        <v>0.28666666666666668</v>
      </c>
      <c r="G251" s="58" t="s">
        <v>36</v>
      </c>
      <c r="H251" s="55" t="s">
        <v>0</v>
      </c>
      <c r="I251" s="29">
        <v>15.153333333333341</v>
      </c>
      <c r="J251" s="40">
        <v>1.3466666666666667</v>
      </c>
      <c r="K251" s="40">
        <v>0.22333333333333336</v>
      </c>
      <c r="L251" s="41">
        <v>1.9233333333333331</v>
      </c>
      <c r="M251" s="41">
        <v>2.04</v>
      </c>
      <c r="N251" s="25">
        <f t="shared" si="10"/>
        <v>222</v>
      </c>
      <c r="O251" s="59">
        <v>3.3333333333333333E-2</v>
      </c>
      <c r="P251" s="41">
        <v>9.0766666666666662</v>
      </c>
      <c r="Q251" s="40">
        <v>9.3333333333333338E-2</v>
      </c>
      <c r="R251" s="41" t="s">
        <v>36</v>
      </c>
      <c r="S251" s="41">
        <v>74.713333333333324</v>
      </c>
      <c r="T251" s="42">
        <v>0.06</v>
      </c>
      <c r="U251" s="40" t="s">
        <v>36</v>
      </c>
      <c r="V251" s="57" t="s">
        <v>0</v>
      </c>
      <c r="W251" s="57">
        <v>3.5</v>
      </c>
      <c r="X251" s="25">
        <v>1.75</v>
      </c>
      <c r="Y251" s="42" t="s">
        <v>36</v>
      </c>
      <c r="Z251" s="42" t="s">
        <v>36</v>
      </c>
      <c r="AA251" s="42">
        <v>0.03</v>
      </c>
      <c r="AB251" s="42" t="s">
        <v>36</v>
      </c>
      <c r="AC251" s="40">
        <v>2.4066666666666667</v>
      </c>
      <c r="AD251" s="12"/>
    </row>
    <row r="252" spans="1:30" ht="11.25" customHeight="1">
      <c r="A252" s="14">
        <f t="shared" si="12"/>
        <v>223</v>
      </c>
      <c r="B252" s="12" t="s">
        <v>305</v>
      </c>
      <c r="C252" s="27">
        <v>41.526666666666664</v>
      </c>
      <c r="D252" s="28">
        <v>404.28187666666668</v>
      </c>
      <c r="E252" s="28">
        <v>1691.5153719733335</v>
      </c>
      <c r="F252" s="27">
        <v>2.0828999999999995</v>
      </c>
      <c r="G252" s="39">
        <v>40.656666666666666</v>
      </c>
      <c r="H252" s="55" t="s">
        <v>0</v>
      </c>
      <c r="I252" s="29">
        <v>13.945433333333337</v>
      </c>
      <c r="J252" s="27">
        <v>13.4435</v>
      </c>
      <c r="K252" s="27">
        <v>1.7883333333333333</v>
      </c>
      <c r="L252" s="49">
        <v>66.532333333333341</v>
      </c>
      <c r="M252" s="28">
        <v>66.053333333333327</v>
      </c>
      <c r="N252" s="25">
        <f t="shared" si="10"/>
        <v>223</v>
      </c>
      <c r="O252" s="30">
        <v>7.4999999999999997E-2</v>
      </c>
      <c r="P252" s="28">
        <v>43.867666666666672</v>
      </c>
      <c r="Q252" s="27">
        <v>0.80800000000000016</v>
      </c>
      <c r="R252" s="28">
        <v>0.65433333333333332</v>
      </c>
      <c r="S252" s="28">
        <v>305.81300000000005</v>
      </c>
      <c r="T252" s="30">
        <v>0.35299999999999998</v>
      </c>
      <c r="U252" s="27">
        <v>0.66433333333333333</v>
      </c>
      <c r="V252" s="57" t="s">
        <v>0</v>
      </c>
      <c r="W252" s="41">
        <v>1020</v>
      </c>
      <c r="X252" s="57">
        <v>510</v>
      </c>
      <c r="Y252" s="30">
        <v>0.11333333333333333</v>
      </c>
      <c r="Z252" s="30">
        <v>0.11333333333333333</v>
      </c>
      <c r="AA252" s="30">
        <v>0.03</v>
      </c>
      <c r="AB252" s="31" t="s">
        <v>36</v>
      </c>
      <c r="AC252" s="27">
        <v>13.4435</v>
      </c>
      <c r="AD252" s="12"/>
    </row>
    <row r="253" spans="1:30" s="98" customFormat="1" ht="11.25" customHeight="1">
      <c r="A253" s="14">
        <f t="shared" si="12"/>
        <v>224</v>
      </c>
      <c r="B253" s="113" t="s">
        <v>634</v>
      </c>
      <c r="C253" s="99">
        <v>45.529000000000003</v>
      </c>
      <c r="D253" s="100">
        <v>195.62747482178608</v>
      </c>
      <c r="E253" s="100">
        <v>818.50535465435303</v>
      </c>
      <c r="F253" s="101">
        <v>0.19375000000000001</v>
      </c>
      <c r="G253" s="99">
        <v>6.7333333333333342E-2</v>
      </c>
      <c r="H253" s="108" t="s">
        <v>0</v>
      </c>
      <c r="I253" s="101">
        <v>54.003583333333331</v>
      </c>
      <c r="J253" s="107">
        <v>1.3133333333333332</v>
      </c>
      <c r="K253" s="99">
        <v>0.20633333333333334</v>
      </c>
      <c r="L253" s="102">
        <v>20.012666666666664</v>
      </c>
      <c r="M253" s="102">
        <v>5.8143333333333338</v>
      </c>
      <c r="N253" s="25">
        <f t="shared" si="10"/>
        <v>224</v>
      </c>
      <c r="O253" s="103">
        <v>0.02</v>
      </c>
      <c r="P253" s="102">
        <v>4.4813333333333336</v>
      </c>
      <c r="Q253" s="99">
        <v>0.10766666666666667</v>
      </c>
      <c r="R253" s="102">
        <v>2.9143333333333334</v>
      </c>
      <c r="S253" s="102">
        <v>68.23566666666666</v>
      </c>
      <c r="T253" s="103">
        <v>1.9E-2</v>
      </c>
      <c r="U253" s="99">
        <v>6.5666666666666665E-2</v>
      </c>
      <c r="V253" s="108" t="s">
        <v>0</v>
      </c>
      <c r="W253" s="102"/>
      <c r="X253" s="102"/>
      <c r="Y253" s="103">
        <v>0.03</v>
      </c>
      <c r="Z253" s="103" t="s">
        <v>36</v>
      </c>
      <c r="AA253" s="103" t="s">
        <v>36</v>
      </c>
      <c r="AB253" s="103" t="s">
        <v>36</v>
      </c>
      <c r="AC253" s="99">
        <v>3.9</v>
      </c>
    </row>
    <row r="254" spans="1:30" ht="11.25" customHeight="1">
      <c r="A254" s="14">
        <f t="shared" si="12"/>
        <v>225</v>
      </c>
      <c r="B254" s="12" t="s">
        <v>666</v>
      </c>
      <c r="C254" s="40">
        <v>86.926666666666677</v>
      </c>
      <c r="D254" s="41">
        <v>45.340747826086911</v>
      </c>
      <c r="E254" s="41">
        <v>189.70568890434765</v>
      </c>
      <c r="F254" s="40">
        <v>0.81521739130434778</v>
      </c>
      <c r="G254" s="58">
        <v>0.12</v>
      </c>
      <c r="H254" s="55" t="s">
        <v>0</v>
      </c>
      <c r="I254" s="29">
        <v>11.554782608695643</v>
      </c>
      <c r="J254" s="40">
        <v>1.8133333333333335</v>
      </c>
      <c r="K254" s="40">
        <v>0.58333333333333337</v>
      </c>
      <c r="L254" s="41">
        <v>24.873333333333335</v>
      </c>
      <c r="M254" s="41">
        <v>17.323333333333334</v>
      </c>
      <c r="N254" s="25">
        <f t="shared" si="10"/>
        <v>225</v>
      </c>
      <c r="O254" s="59">
        <v>0.04</v>
      </c>
      <c r="P254" s="41">
        <v>10.856666666666667</v>
      </c>
      <c r="Q254" s="40">
        <v>0.23333333333333331</v>
      </c>
      <c r="R254" s="41">
        <v>3.2566666666666664</v>
      </c>
      <c r="S254" s="41">
        <v>221.80333333333331</v>
      </c>
      <c r="T254" s="42">
        <v>1.36</v>
      </c>
      <c r="U254" s="40">
        <v>7.0000000000000007E-2</v>
      </c>
      <c r="V254" s="57" t="s">
        <v>0</v>
      </c>
      <c r="W254" s="138">
        <v>148</v>
      </c>
      <c r="X254" s="138">
        <v>74</v>
      </c>
      <c r="Y254" s="42">
        <v>0.03</v>
      </c>
      <c r="Z254" s="42">
        <v>0.03</v>
      </c>
      <c r="AA254" s="42" t="s">
        <v>36</v>
      </c>
      <c r="AB254" s="42" t="s">
        <v>36</v>
      </c>
      <c r="AC254" s="40">
        <v>78.526666666666657</v>
      </c>
      <c r="AD254" s="12"/>
    </row>
    <row r="255" spans="1:30" ht="11.25" customHeight="1">
      <c r="A255" s="14">
        <f t="shared" si="12"/>
        <v>226</v>
      </c>
      <c r="B255" s="12" t="s">
        <v>667</v>
      </c>
      <c r="C255" s="27">
        <v>88.582999999999984</v>
      </c>
      <c r="D255" s="28">
        <v>40.156768942296566</v>
      </c>
      <c r="E255" s="28">
        <v>168.01592125456884</v>
      </c>
      <c r="F255" s="29">
        <v>0.45624999999999999</v>
      </c>
      <c r="G255" s="39">
        <v>0.12433333333333334</v>
      </c>
      <c r="H255" s="55" t="s">
        <v>0</v>
      </c>
      <c r="I255" s="29">
        <v>10.439750000000016</v>
      </c>
      <c r="J255" s="27">
        <v>1.0426666666666666</v>
      </c>
      <c r="K255" s="27">
        <v>0.39666666666666667</v>
      </c>
      <c r="L255" s="28">
        <v>22.418333333333337</v>
      </c>
      <c r="M255" s="28">
        <v>22.175999999999998</v>
      </c>
      <c r="N255" s="25">
        <f t="shared" si="10"/>
        <v>226</v>
      </c>
      <c r="O255" s="97">
        <v>1.2999999999999999E-2</v>
      </c>
      <c r="P255" s="28">
        <v>10.669333333333332</v>
      </c>
      <c r="Q255" s="27">
        <v>0.19333333333333336</v>
      </c>
      <c r="R255" s="28">
        <v>1.6303333333333334</v>
      </c>
      <c r="S255" s="28">
        <v>126.14666666666669</v>
      </c>
      <c r="T255" s="30">
        <v>2.1666666666666667E-2</v>
      </c>
      <c r="U255" s="27">
        <v>7.1000000000000008E-2</v>
      </c>
      <c r="V255" s="57" t="s">
        <v>0</v>
      </c>
      <c r="W255" s="136">
        <v>118</v>
      </c>
      <c r="X255" s="138">
        <v>59</v>
      </c>
      <c r="Y255" s="30">
        <v>3.4333333333333334E-2</v>
      </c>
      <c r="Z255" s="30">
        <v>4.3333333333333335E-2</v>
      </c>
      <c r="AA255" s="31" t="s">
        <v>36</v>
      </c>
      <c r="AB255" s="30">
        <v>1.0333333333333334</v>
      </c>
      <c r="AC255" s="27">
        <v>82.206666666666663</v>
      </c>
      <c r="AD255" s="12"/>
    </row>
    <row r="256" spans="1:30" s="98" customFormat="1" ht="11.25" customHeight="1">
      <c r="A256" s="14">
        <f t="shared" si="12"/>
        <v>227</v>
      </c>
      <c r="B256" s="113" t="s">
        <v>635</v>
      </c>
      <c r="C256" s="99">
        <v>41.880666666666663</v>
      </c>
      <c r="D256" s="100">
        <v>209.3762544589043</v>
      </c>
      <c r="E256" s="100">
        <v>876.03024865605562</v>
      </c>
      <c r="F256" s="101">
        <v>0.31666666666666665</v>
      </c>
      <c r="G256" s="99">
        <v>9.8000000000000018E-2</v>
      </c>
      <c r="H256" s="108" t="s">
        <v>0</v>
      </c>
      <c r="I256" s="101">
        <v>57.63666666666667</v>
      </c>
      <c r="J256" s="107">
        <v>1.2333333333333332</v>
      </c>
      <c r="K256" s="99">
        <v>6.8000000000000005E-2</v>
      </c>
      <c r="L256" s="102">
        <v>12.435</v>
      </c>
      <c r="M256" s="102">
        <v>4.5426666666666664</v>
      </c>
      <c r="N256" s="25">
        <f t="shared" si="10"/>
        <v>227</v>
      </c>
      <c r="O256" s="103">
        <v>3.8666666666666662E-2</v>
      </c>
      <c r="P256" s="102">
        <v>3.2316666666666669</v>
      </c>
      <c r="Q256" s="99">
        <v>0.154</v>
      </c>
      <c r="R256" s="102">
        <v>4.74</v>
      </c>
      <c r="S256" s="102">
        <v>8.6703333333333337</v>
      </c>
      <c r="T256" s="103">
        <v>1.4999999999999999E-2</v>
      </c>
      <c r="U256" s="99">
        <v>2.1000000000000001E-2</v>
      </c>
      <c r="V256" s="108" t="s">
        <v>0</v>
      </c>
      <c r="W256" s="102"/>
      <c r="X256" s="102"/>
      <c r="Y256" s="103" t="s">
        <v>36</v>
      </c>
      <c r="Z256" s="103" t="s">
        <v>36</v>
      </c>
      <c r="AA256" s="103" t="s">
        <v>36</v>
      </c>
      <c r="AB256" s="103" t="s">
        <v>36</v>
      </c>
      <c r="AC256" s="99" t="s">
        <v>36</v>
      </c>
    </row>
    <row r="257" spans="1:30" ht="11.25" customHeight="1">
      <c r="A257" s="14">
        <f t="shared" si="12"/>
        <v>228</v>
      </c>
      <c r="B257" s="12" t="s">
        <v>306</v>
      </c>
      <c r="C257" s="27">
        <v>82.287666666666667</v>
      </c>
      <c r="D257" s="28">
        <v>63.50031833879153</v>
      </c>
      <c r="E257" s="28">
        <v>265.68533192950377</v>
      </c>
      <c r="F257" s="29">
        <v>0.40833333333333338</v>
      </c>
      <c r="G257" s="39">
        <v>0.25600000000000001</v>
      </c>
      <c r="H257" s="55" t="s">
        <v>0</v>
      </c>
      <c r="I257" s="29">
        <v>16.662666666666667</v>
      </c>
      <c r="J257" s="27">
        <v>1.5820000000000001</v>
      </c>
      <c r="K257" s="27">
        <v>0.38533333333333336</v>
      </c>
      <c r="L257" s="28">
        <v>11.659666666666666</v>
      </c>
      <c r="M257" s="28">
        <v>7.8153333333333341</v>
      </c>
      <c r="N257" s="25">
        <f t="shared" si="10"/>
        <v>228</v>
      </c>
      <c r="O257" s="30">
        <v>0.17333333333333334</v>
      </c>
      <c r="P257" s="28">
        <v>9.2959999999999994</v>
      </c>
      <c r="Q257" s="27">
        <v>9.6000000000000016E-2</v>
      </c>
      <c r="R257" s="28">
        <v>0.55133333333333334</v>
      </c>
      <c r="S257" s="28">
        <v>147.88333333333333</v>
      </c>
      <c r="T257" s="30">
        <v>0.10266666666666667</v>
      </c>
      <c r="U257" s="27">
        <v>6.6333333333333341E-2</v>
      </c>
      <c r="V257" s="57" t="s">
        <v>0</v>
      </c>
      <c r="W257" s="136">
        <v>162</v>
      </c>
      <c r="X257" s="138">
        <v>81</v>
      </c>
      <c r="Y257" s="30">
        <v>1.9333333333333331E-2</v>
      </c>
      <c r="Z257" s="30">
        <v>6.0333333333333329E-2</v>
      </c>
      <c r="AA257" s="30">
        <v>0.05</v>
      </c>
      <c r="AB257" s="31" t="s">
        <v>36</v>
      </c>
      <c r="AC257" s="27">
        <v>17.413</v>
      </c>
      <c r="AD257" s="12"/>
    </row>
    <row r="258" spans="1:30" s="98" customFormat="1" ht="11.25" customHeight="1">
      <c r="A258" s="14">
        <f t="shared" si="12"/>
        <v>229</v>
      </c>
      <c r="B258" s="98" t="s">
        <v>53</v>
      </c>
      <c r="C258" s="99">
        <v>79.735666666666674</v>
      </c>
      <c r="D258" s="100">
        <v>72.486738091687329</v>
      </c>
      <c r="E258" s="100">
        <v>303.2845121756198</v>
      </c>
      <c r="F258" s="101">
        <v>0.41041666666666665</v>
      </c>
      <c r="G258" s="99">
        <v>0.17200000000000001</v>
      </c>
      <c r="H258" s="108" t="s">
        <v>0</v>
      </c>
      <c r="I258" s="101">
        <v>19.352249999999991</v>
      </c>
      <c r="J258" s="99">
        <v>1.6333333333333335</v>
      </c>
      <c r="K258" s="99">
        <v>0.32966666666666672</v>
      </c>
      <c r="L258" s="102">
        <v>11.638333333333334</v>
      </c>
      <c r="M258" s="102">
        <v>8.7249999999999996</v>
      </c>
      <c r="N258" s="25">
        <f t="shared" si="10"/>
        <v>229</v>
      </c>
      <c r="O258" s="103">
        <v>4.6666666666666669E-2</v>
      </c>
      <c r="P258" s="102">
        <v>14.014333333333333</v>
      </c>
      <c r="Q258" s="99">
        <v>9.1333333333333322E-2</v>
      </c>
      <c r="R258" s="102">
        <v>1.8636666666666668</v>
      </c>
      <c r="S258" s="102">
        <v>156.53</v>
      </c>
      <c r="T258" s="103">
        <v>8.7666666666666671E-2</v>
      </c>
      <c r="U258" s="99">
        <v>8.7000000000000008E-2</v>
      </c>
      <c r="V258" s="108" t="s">
        <v>0</v>
      </c>
      <c r="W258" s="108">
        <v>786.91666666666663</v>
      </c>
      <c r="X258" s="108">
        <v>393.45833333333331</v>
      </c>
      <c r="Y258" s="103">
        <v>8.666666666666667E-2</v>
      </c>
      <c r="Z258" s="103">
        <v>0.03</v>
      </c>
      <c r="AA258" s="103" t="s">
        <v>36</v>
      </c>
      <c r="AB258" s="103" t="s">
        <v>36</v>
      </c>
      <c r="AC258" s="99">
        <v>65.523333333333326</v>
      </c>
    </row>
    <row r="259" spans="1:30" ht="11.25" customHeight="1">
      <c r="A259" s="14">
        <f t="shared" si="12"/>
        <v>230</v>
      </c>
      <c r="B259" s="71" t="s">
        <v>307</v>
      </c>
      <c r="C259" s="27">
        <v>86.498333333333335</v>
      </c>
      <c r="D259" s="28">
        <v>48.305880000000002</v>
      </c>
      <c r="E259" s="28">
        <v>202.11180192</v>
      </c>
      <c r="F259" s="29">
        <v>0.38124999999999998</v>
      </c>
      <c r="G259" s="39">
        <v>0.23399999999999999</v>
      </c>
      <c r="H259" s="55" t="s">
        <v>0</v>
      </c>
      <c r="I259" s="29">
        <v>12.518416666666665</v>
      </c>
      <c r="J259" s="27">
        <v>1.07</v>
      </c>
      <c r="K259" s="27">
        <v>0.36800000000000005</v>
      </c>
      <c r="L259" s="28">
        <v>7.1209999999999996</v>
      </c>
      <c r="M259" s="28">
        <v>9.4940000000000015</v>
      </c>
      <c r="N259" s="25">
        <f t="shared" si="10"/>
        <v>230</v>
      </c>
      <c r="O259" s="30">
        <v>0.11933333333333333</v>
      </c>
      <c r="P259" s="28">
        <v>9.1113333333333344</v>
      </c>
      <c r="Q259" s="27">
        <v>8.9333333333333334E-2</v>
      </c>
      <c r="R259" s="28">
        <v>6.7333333333333334</v>
      </c>
      <c r="S259" s="28">
        <v>131.37433333333334</v>
      </c>
      <c r="T259" s="30">
        <v>5.8999999999999997E-2</v>
      </c>
      <c r="U259" s="27">
        <v>6.5000000000000002E-2</v>
      </c>
      <c r="V259" s="57" t="s">
        <v>0</v>
      </c>
      <c r="W259" s="57"/>
      <c r="X259" s="57"/>
      <c r="Y259" s="38" t="s">
        <v>36</v>
      </c>
      <c r="Z259" s="30">
        <v>6.6000000000000003E-2</v>
      </c>
      <c r="AA259" s="30">
        <v>0.03</v>
      </c>
      <c r="AB259" s="38" t="s">
        <v>36</v>
      </c>
      <c r="AC259" s="27">
        <v>24.902333333333331</v>
      </c>
      <c r="AD259" s="12"/>
    </row>
    <row r="260" spans="1:30" ht="11.25" customHeight="1">
      <c r="A260" s="14">
        <f t="shared" si="12"/>
        <v>231</v>
      </c>
      <c r="B260" s="12" t="s">
        <v>668</v>
      </c>
      <c r="C260" s="37">
        <v>85.813333333333347</v>
      </c>
      <c r="D260" s="35">
        <v>50.692182608695632</v>
      </c>
      <c r="E260" s="41">
        <v>212.09609203478254</v>
      </c>
      <c r="F260" s="40">
        <v>0.85507246376811608</v>
      </c>
      <c r="G260" s="37">
        <v>0.22</v>
      </c>
      <c r="H260" s="55" t="s">
        <v>0</v>
      </c>
      <c r="I260" s="29">
        <v>12.771594202898537</v>
      </c>
      <c r="J260" s="37">
        <v>2.0666666666666664</v>
      </c>
      <c r="K260" s="37">
        <v>0.34</v>
      </c>
      <c r="L260" s="35">
        <v>7.6366666666666667</v>
      </c>
      <c r="M260" s="35">
        <v>7.3966666666666674</v>
      </c>
      <c r="N260" s="25">
        <f t="shared" si="10"/>
        <v>231</v>
      </c>
      <c r="O260" s="44">
        <v>0.34</v>
      </c>
      <c r="P260" s="35">
        <v>13.776666666666666</v>
      </c>
      <c r="Q260" s="37">
        <v>0.08</v>
      </c>
      <c r="R260" s="35" t="s">
        <v>36</v>
      </c>
      <c r="S260" s="35">
        <v>138.36666666666665</v>
      </c>
      <c r="T260" s="44">
        <v>0.06</v>
      </c>
      <c r="U260" s="37">
        <v>0.08</v>
      </c>
      <c r="V260" s="57" t="s">
        <v>0</v>
      </c>
      <c r="W260" s="57">
        <v>118</v>
      </c>
      <c r="X260" s="57">
        <v>59</v>
      </c>
      <c r="Y260" s="44" t="s">
        <v>36</v>
      </c>
      <c r="Z260" s="44">
        <v>0.04</v>
      </c>
      <c r="AA260" s="44">
        <v>0.03</v>
      </c>
      <c r="AB260" s="42" t="s">
        <v>36</v>
      </c>
      <c r="AC260" s="37">
        <v>7.9366666666666674</v>
      </c>
      <c r="AD260" s="12"/>
    </row>
    <row r="261" spans="1:30" ht="11.25" customHeight="1">
      <c r="A261" s="14">
        <f t="shared" si="12"/>
        <v>232</v>
      </c>
      <c r="B261" s="12" t="s">
        <v>308</v>
      </c>
      <c r="C261" s="40">
        <v>82.853333333333339</v>
      </c>
      <c r="D261" s="41">
        <v>68.439508695652137</v>
      </c>
      <c r="E261" s="41">
        <v>286.35090438260858</v>
      </c>
      <c r="F261" s="40">
        <v>1.9891304347826089</v>
      </c>
      <c r="G261" s="58">
        <v>2.1033333333333331</v>
      </c>
      <c r="H261" s="55" t="s">
        <v>0</v>
      </c>
      <c r="I261" s="29">
        <v>12.264202898550717</v>
      </c>
      <c r="J261" s="40">
        <v>1.1366666666666667</v>
      </c>
      <c r="K261" s="40">
        <v>0.79</v>
      </c>
      <c r="L261" s="41">
        <v>5.3933333333333335</v>
      </c>
      <c r="M261" s="41">
        <v>27.966666666666669</v>
      </c>
      <c r="N261" s="25">
        <f t="shared" ref="N261:N323" si="13">A261</f>
        <v>232</v>
      </c>
      <c r="O261" s="42">
        <v>0.12</v>
      </c>
      <c r="P261" s="41">
        <v>50.69</v>
      </c>
      <c r="Q261" s="40">
        <v>0.56000000000000005</v>
      </c>
      <c r="R261" s="41">
        <v>1.58</v>
      </c>
      <c r="S261" s="41">
        <v>338.42</v>
      </c>
      <c r="T261" s="42">
        <v>0.18666666666666668</v>
      </c>
      <c r="U261" s="40">
        <v>0.39333333333333337</v>
      </c>
      <c r="V261" s="57" t="s">
        <v>0</v>
      </c>
      <c r="W261" s="136">
        <v>114</v>
      </c>
      <c r="X261" s="138">
        <v>57</v>
      </c>
      <c r="Y261" s="42" t="s">
        <v>36</v>
      </c>
      <c r="Z261" s="42">
        <v>0.05</v>
      </c>
      <c r="AA261" s="42">
        <v>4.6666666666666669E-2</v>
      </c>
      <c r="AB261" s="44" t="s">
        <v>36</v>
      </c>
      <c r="AC261" s="40">
        <v>19.84</v>
      </c>
      <c r="AD261" s="12"/>
    </row>
    <row r="262" spans="1:30" ht="11.25" customHeight="1">
      <c r="A262" s="14">
        <f t="shared" si="12"/>
        <v>233</v>
      </c>
      <c r="B262" s="12" t="s">
        <v>309</v>
      </c>
      <c r="C262" s="27">
        <v>88.89533333333334</v>
      </c>
      <c r="D262" s="28">
        <v>38.759699999999988</v>
      </c>
      <c r="E262" s="28">
        <v>162.17058479999994</v>
      </c>
      <c r="F262" s="27">
        <v>0.8125</v>
      </c>
      <c r="G262" s="39">
        <v>0.17666666666666667</v>
      </c>
      <c r="H262" s="55" t="s">
        <v>0</v>
      </c>
      <c r="I262" s="29">
        <v>9.597499999999993</v>
      </c>
      <c r="J262" s="27">
        <v>0.50599999999999989</v>
      </c>
      <c r="K262" s="27">
        <v>0.51800000000000002</v>
      </c>
      <c r="L262" s="28">
        <v>4.6096666666666666</v>
      </c>
      <c r="M262" s="28">
        <v>9.7010000000000005</v>
      </c>
      <c r="N262" s="25">
        <f t="shared" si="13"/>
        <v>233</v>
      </c>
      <c r="O262" s="30">
        <v>7.0000000000000007E-2</v>
      </c>
      <c r="P262" s="28">
        <v>15.257333333333333</v>
      </c>
      <c r="Q262" s="27">
        <v>0.29233333333333333</v>
      </c>
      <c r="R262" s="28">
        <v>8.0960000000000001</v>
      </c>
      <c r="S262" s="28">
        <v>227.90966666666668</v>
      </c>
      <c r="T262" s="30">
        <v>5.0333333333333341E-2</v>
      </c>
      <c r="U262" s="27">
        <v>0.18800000000000003</v>
      </c>
      <c r="V262" s="57" t="s">
        <v>0</v>
      </c>
      <c r="W262" s="57"/>
      <c r="X262" s="57"/>
      <c r="Y262" s="38" t="s">
        <v>36</v>
      </c>
      <c r="Z262" s="30">
        <v>9.0666666666666673E-2</v>
      </c>
      <c r="AA262" s="30">
        <v>0.06</v>
      </c>
      <c r="AB262" s="38" t="s">
        <v>36</v>
      </c>
      <c r="AC262" s="27">
        <v>7.2570000000000006</v>
      </c>
      <c r="AD262" s="12"/>
    </row>
    <row r="263" spans="1:30" ht="11.25" customHeight="1">
      <c r="A263" s="14">
        <f t="shared" si="12"/>
        <v>234</v>
      </c>
      <c r="B263" s="12" t="s">
        <v>310</v>
      </c>
      <c r="C263" s="27">
        <v>88.942000000000007</v>
      </c>
      <c r="D263" s="28">
        <v>41.967319999999987</v>
      </c>
      <c r="E263" s="28">
        <v>175.59126687999995</v>
      </c>
      <c r="F263" s="27">
        <v>0.76666666666666661</v>
      </c>
      <c r="G263" s="39">
        <v>0.19333333333333336</v>
      </c>
      <c r="H263" s="55" t="s">
        <v>0</v>
      </c>
      <c r="I263" s="29">
        <v>9.6359999999999921</v>
      </c>
      <c r="J263" s="27">
        <v>0.35366666666666663</v>
      </c>
      <c r="K263" s="27">
        <v>0.46199999999999997</v>
      </c>
      <c r="L263" s="28">
        <v>4.1583333333333341</v>
      </c>
      <c r="M263" s="49">
        <v>4.1583333333333341</v>
      </c>
      <c r="N263" s="25">
        <f t="shared" si="13"/>
        <v>234</v>
      </c>
      <c r="O263" s="30">
        <v>7.1666666666666656E-2</v>
      </c>
      <c r="P263" s="49">
        <v>13.902333333333333</v>
      </c>
      <c r="Q263" s="27">
        <v>0.34499999999999997</v>
      </c>
      <c r="R263" s="28">
        <v>21.692333333333334</v>
      </c>
      <c r="S263" s="28">
        <v>200.69533333333334</v>
      </c>
      <c r="T263" s="30">
        <v>5.2333333333333336E-2</v>
      </c>
      <c r="U263" s="27">
        <v>0.13600000000000001</v>
      </c>
      <c r="V263" s="57" t="s">
        <v>0</v>
      </c>
      <c r="W263" s="57"/>
      <c r="X263" s="57"/>
      <c r="Y263" s="38" t="s">
        <v>36</v>
      </c>
      <c r="Z263" s="30">
        <v>7.8333333333333324E-2</v>
      </c>
      <c r="AA263" s="30">
        <v>0.05</v>
      </c>
      <c r="AB263" s="30">
        <v>1.9166666666666667</v>
      </c>
      <c r="AC263" s="27">
        <v>13.679333333333332</v>
      </c>
      <c r="AD263" s="12"/>
    </row>
    <row r="264" spans="1:30" ht="11.25" customHeight="1">
      <c r="A264" s="14">
        <f t="shared" si="12"/>
        <v>235</v>
      </c>
      <c r="B264" s="12" t="s">
        <v>311</v>
      </c>
      <c r="C264" s="40">
        <v>90.666666666666671</v>
      </c>
      <c r="D264" s="41">
        <v>32.60662608695646</v>
      </c>
      <c r="E264" s="41">
        <v>136.42612354782582</v>
      </c>
      <c r="F264" s="40">
        <v>0.88405797101449279</v>
      </c>
      <c r="G264" s="58" t="s">
        <v>36</v>
      </c>
      <c r="H264" s="55" t="s">
        <v>0</v>
      </c>
      <c r="I264" s="29">
        <v>8.1392753623188376</v>
      </c>
      <c r="J264" s="40">
        <v>0.12333333333333334</v>
      </c>
      <c r="K264" s="40">
        <v>0.27</v>
      </c>
      <c r="L264" s="41">
        <v>7.72</v>
      </c>
      <c r="M264" s="41">
        <v>9.6300000000000008</v>
      </c>
      <c r="N264" s="25">
        <f t="shared" si="13"/>
        <v>235</v>
      </c>
      <c r="O264" s="42">
        <v>0.14000000000000001</v>
      </c>
      <c r="P264" s="41">
        <v>12.176666666666668</v>
      </c>
      <c r="Q264" s="40">
        <v>0.22666666666666666</v>
      </c>
      <c r="R264" s="41" t="s">
        <v>36</v>
      </c>
      <c r="S264" s="41">
        <v>104.02666666666669</v>
      </c>
      <c r="T264" s="42">
        <v>0.04</v>
      </c>
      <c r="U264" s="40">
        <v>9.6666666666666679E-2</v>
      </c>
      <c r="V264" s="57" t="s">
        <v>0</v>
      </c>
      <c r="W264" s="138">
        <v>61</v>
      </c>
      <c r="X264" s="138">
        <v>30.5</v>
      </c>
      <c r="Y264" s="42" t="s">
        <v>36</v>
      </c>
      <c r="Z264" s="42" t="s">
        <v>36</v>
      </c>
      <c r="AA264" s="42" t="s">
        <v>36</v>
      </c>
      <c r="AB264" s="42" t="s">
        <v>36</v>
      </c>
      <c r="AC264" s="40">
        <v>6.1466666666666674</v>
      </c>
      <c r="AD264" s="12"/>
    </row>
    <row r="265" spans="1:30" ht="11.25" customHeight="1">
      <c r="A265" s="14">
        <f t="shared" si="12"/>
        <v>236</v>
      </c>
      <c r="B265" s="12" t="s">
        <v>312</v>
      </c>
      <c r="C265" s="40">
        <v>91.28</v>
      </c>
      <c r="D265" s="41">
        <v>29.369391304347808</v>
      </c>
      <c r="E265" s="41">
        <v>122.88153321739124</v>
      </c>
      <c r="F265" s="40">
        <v>0.67753623188405809</v>
      </c>
      <c r="G265" s="58" t="s">
        <v>36</v>
      </c>
      <c r="H265" s="55" t="s">
        <v>0</v>
      </c>
      <c r="I265" s="29">
        <v>7.5257971014492737</v>
      </c>
      <c r="J265" s="40">
        <v>0.25</v>
      </c>
      <c r="K265" s="40">
        <v>0.51666666666666672</v>
      </c>
      <c r="L265" s="41">
        <v>2.8566666666666669</v>
      </c>
      <c r="M265" s="41">
        <v>5.95</v>
      </c>
      <c r="N265" s="25">
        <f t="shared" si="13"/>
        <v>236</v>
      </c>
      <c r="O265" s="59">
        <v>4.6666666666666669E-2</v>
      </c>
      <c r="P265" s="41">
        <v>10.14</v>
      </c>
      <c r="Q265" s="40">
        <v>0.23</v>
      </c>
      <c r="R265" s="41">
        <v>11.166666666666666</v>
      </c>
      <c r="S265" s="41">
        <v>216</v>
      </c>
      <c r="T265" s="42">
        <v>4.3333333333333335E-2</v>
      </c>
      <c r="U265" s="40">
        <v>0.09</v>
      </c>
      <c r="V265" s="57" t="s">
        <v>0</v>
      </c>
      <c r="W265" s="138">
        <v>2</v>
      </c>
      <c r="X265" s="138">
        <v>1</v>
      </c>
      <c r="Y265" s="42" t="s">
        <v>36</v>
      </c>
      <c r="Z265" s="42" t="s">
        <v>36</v>
      </c>
      <c r="AA265" s="42">
        <v>0.02</v>
      </c>
      <c r="AB265" s="42" t="s">
        <v>36</v>
      </c>
      <c r="AC265" s="40">
        <v>8.68</v>
      </c>
      <c r="AD265" s="12"/>
    </row>
    <row r="266" spans="1:30" ht="11.25" customHeight="1">
      <c r="A266" s="14">
        <f t="shared" si="12"/>
        <v>237</v>
      </c>
      <c r="B266" s="12" t="s">
        <v>313</v>
      </c>
      <c r="C266" s="27">
        <v>83.652000000000001</v>
      </c>
      <c r="D266" s="28">
        <v>57.592778474648775</v>
      </c>
      <c r="E266" s="28">
        <v>240.96818513793048</v>
      </c>
      <c r="F266" s="27">
        <v>0.88333333333333341</v>
      </c>
      <c r="G266" s="39">
        <v>0.13400000000000001</v>
      </c>
      <c r="H266" s="55" t="s">
        <v>0</v>
      </c>
      <c r="I266" s="29">
        <v>14.861999999999998</v>
      </c>
      <c r="J266" s="27">
        <v>3.0733333333333328</v>
      </c>
      <c r="K266" s="27">
        <v>0.46866666666666662</v>
      </c>
      <c r="L266" s="28">
        <v>33.07</v>
      </c>
      <c r="M266" s="28">
        <v>12.303666666666667</v>
      </c>
      <c r="N266" s="25">
        <f t="shared" si="13"/>
        <v>237</v>
      </c>
      <c r="O266" s="30">
        <v>5.4333333333333338E-2</v>
      </c>
      <c r="P266" s="28">
        <v>19.498000000000001</v>
      </c>
      <c r="Q266" s="27">
        <v>6.9333333333333344E-2</v>
      </c>
      <c r="R266" s="28">
        <v>1.1673333333333333</v>
      </c>
      <c r="S266" s="28">
        <v>158.53833333333333</v>
      </c>
      <c r="T266" s="30">
        <v>0.06</v>
      </c>
      <c r="U266" s="27">
        <v>0.10199999999999999</v>
      </c>
      <c r="V266" s="57" t="s">
        <v>0</v>
      </c>
      <c r="W266" s="57"/>
      <c r="X266" s="57"/>
      <c r="Y266" s="30">
        <v>7.9000000000000001E-2</v>
      </c>
      <c r="Z266" s="30">
        <v>7.3666666666666658E-2</v>
      </c>
      <c r="AA266" s="30">
        <v>0.05</v>
      </c>
      <c r="AB266" s="38" t="s">
        <v>36</v>
      </c>
      <c r="AC266" s="27">
        <v>21.795666666666666</v>
      </c>
      <c r="AD266" s="12"/>
    </row>
    <row r="267" spans="1:30" ht="11.25" customHeight="1">
      <c r="A267" s="14">
        <f t="shared" si="12"/>
        <v>238</v>
      </c>
      <c r="B267" s="12" t="s">
        <v>314</v>
      </c>
      <c r="C267" s="27">
        <v>89.569333333333319</v>
      </c>
      <c r="D267" s="28">
        <v>36.871350000000064</v>
      </c>
      <c r="E267" s="28">
        <v>154.26972840000028</v>
      </c>
      <c r="F267" s="27">
        <v>0.65</v>
      </c>
      <c r="G267" s="39">
        <v>0.12833333333333333</v>
      </c>
      <c r="H267" s="55" t="s">
        <v>0</v>
      </c>
      <c r="I267" s="29">
        <v>9.337000000000014</v>
      </c>
      <c r="J267" s="27">
        <v>2.7316666666666669</v>
      </c>
      <c r="K267" s="27">
        <v>0.3153333333333333</v>
      </c>
      <c r="L267" s="28">
        <v>17.183666666666667</v>
      </c>
      <c r="M267" s="28">
        <v>8.2119999999999997</v>
      </c>
      <c r="N267" s="25">
        <f t="shared" si="13"/>
        <v>238</v>
      </c>
      <c r="O267" s="97">
        <v>4.4999999999999998E-2</v>
      </c>
      <c r="P267" s="28">
        <v>13.702</v>
      </c>
      <c r="Q267" s="27">
        <v>8.9333333333333334E-2</v>
      </c>
      <c r="R267" s="28">
        <v>1.8239999999999998</v>
      </c>
      <c r="S267" s="28">
        <v>124.98666666666668</v>
      </c>
      <c r="T267" s="30">
        <v>7.2666666666666671E-2</v>
      </c>
      <c r="U267" s="29">
        <v>0.15466666666666665</v>
      </c>
      <c r="V267" s="57" t="s">
        <v>0</v>
      </c>
      <c r="W267" s="57"/>
      <c r="X267" s="57"/>
      <c r="Y267" s="38">
        <v>3.3333333333333333E-2</v>
      </c>
      <c r="Z267" s="31" t="s">
        <v>36</v>
      </c>
      <c r="AA267" s="31" t="s">
        <v>36</v>
      </c>
      <c r="AB267" s="31" t="s">
        <v>36</v>
      </c>
      <c r="AC267" s="27">
        <v>111.97</v>
      </c>
      <c r="AD267" s="12"/>
    </row>
    <row r="268" spans="1:30" ht="11.25" customHeight="1">
      <c r="A268" s="14">
        <f t="shared" si="12"/>
        <v>239</v>
      </c>
      <c r="B268" s="12" t="s">
        <v>315</v>
      </c>
      <c r="C268" s="40">
        <v>91.526666666666657</v>
      </c>
      <c r="D268" s="41">
        <v>30.147917391304354</v>
      </c>
      <c r="E268" s="41">
        <v>126.13888636521742</v>
      </c>
      <c r="F268" s="40">
        <v>0.89492753623188392</v>
      </c>
      <c r="G268" s="58">
        <v>0.31</v>
      </c>
      <c r="H268" s="55" t="s">
        <v>0</v>
      </c>
      <c r="I268" s="29">
        <v>6.8184057971014589</v>
      </c>
      <c r="J268" s="40">
        <v>1.7233333333333334</v>
      </c>
      <c r="K268" s="40">
        <v>0.45</v>
      </c>
      <c r="L268" s="41">
        <v>10.9</v>
      </c>
      <c r="M268" s="41">
        <v>9.6733333333333338</v>
      </c>
      <c r="N268" s="25">
        <f t="shared" si="13"/>
        <v>239</v>
      </c>
      <c r="O268" s="42">
        <v>0.32666666666666666</v>
      </c>
      <c r="P268" s="41">
        <v>22.433333333333334</v>
      </c>
      <c r="Q268" s="40">
        <v>0.32</v>
      </c>
      <c r="R268" s="41" t="s">
        <v>36</v>
      </c>
      <c r="S268" s="41">
        <v>184.39666666666668</v>
      </c>
      <c r="T268" s="42">
        <v>0.06</v>
      </c>
      <c r="U268" s="40">
        <v>0.17666666666666667</v>
      </c>
      <c r="V268" s="57" t="s">
        <v>0</v>
      </c>
      <c r="W268" s="57"/>
      <c r="X268" s="57"/>
      <c r="Y268" s="42" t="s">
        <v>36</v>
      </c>
      <c r="Z268" s="42">
        <v>0.03</v>
      </c>
      <c r="AA268" s="42">
        <v>0.03</v>
      </c>
      <c r="AB268" s="42" t="s">
        <v>36</v>
      </c>
      <c r="AC268" s="40">
        <v>63.596666666666664</v>
      </c>
      <c r="AD268" s="12"/>
    </row>
    <row r="269" spans="1:30" ht="11.25" customHeight="1">
      <c r="A269" s="14">
        <f t="shared" si="12"/>
        <v>240</v>
      </c>
      <c r="B269" s="12" t="s">
        <v>316</v>
      </c>
      <c r="C269" s="27">
        <v>87.76433333333334</v>
      </c>
      <c r="D269" s="28">
        <v>42.539198868195214</v>
      </c>
      <c r="E269" s="28">
        <v>177.98400806452878</v>
      </c>
      <c r="F269" s="29">
        <v>0.30833333333333335</v>
      </c>
      <c r="G269" s="110" t="s">
        <v>36</v>
      </c>
      <c r="H269" s="55" t="s">
        <v>0</v>
      </c>
      <c r="I269" s="29">
        <v>11.528666666666659</v>
      </c>
      <c r="J269" s="27">
        <v>2.9580000000000002</v>
      </c>
      <c r="K269" s="27">
        <v>0.39866666666666667</v>
      </c>
      <c r="L269" s="28">
        <v>19.686666666666667</v>
      </c>
      <c r="M269" s="28">
        <v>9.7206666666666663</v>
      </c>
      <c r="N269" s="25">
        <f t="shared" si="13"/>
        <v>240</v>
      </c>
      <c r="O269" s="30">
        <v>7.2000000000000008E-2</v>
      </c>
      <c r="P269" s="28">
        <v>10.075666666666665</v>
      </c>
      <c r="Q269" s="27">
        <v>0.14666666666666667</v>
      </c>
      <c r="R269" s="25" t="s">
        <v>36</v>
      </c>
      <c r="S269" s="28">
        <v>112.85</v>
      </c>
      <c r="T269" s="30">
        <v>0.122</v>
      </c>
      <c r="U269" s="27">
        <v>0.12133333333333333</v>
      </c>
      <c r="V269" s="57" t="s">
        <v>0</v>
      </c>
      <c r="W269" s="138">
        <v>170</v>
      </c>
      <c r="X269" s="138">
        <v>85</v>
      </c>
      <c r="Y269" s="38" t="s">
        <v>36</v>
      </c>
      <c r="Z269" s="38" t="s">
        <v>36</v>
      </c>
      <c r="AA269" s="38" t="s">
        <v>36</v>
      </c>
      <c r="AB269" s="38" t="s">
        <v>36</v>
      </c>
      <c r="AC269" s="27">
        <v>3.1566666666666667</v>
      </c>
      <c r="AD269" s="12"/>
    </row>
    <row r="270" spans="1:30" ht="11.25" customHeight="1">
      <c r="A270" s="14">
        <f t="shared" si="12"/>
        <v>241</v>
      </c>
      <c r="B270" s="12" t="s">
        <v>317</v>
      </c>
      <c r="C270" s="27">
        <v>65.888666666666666</v>
      </c>
      <c r="D270" s="28">
        <v>204.96677</v>
      </c>
      <c r="E270" s="28">
        <v>857.58096568000008</v>
      </c>
      <c r="F270" s="27">
        <v>2.3354166666666667</v>
      </c>
      <c r="G270" s="39">
        <v>17.971</v>
      </c>
      <c r="H270" s="55" t="s">
        <v>0</v>
      </c>
      <c r="I270" s="29">
        <v>12.972916666666666</v>
      </c>
      <c r="J270" s="27">
        <v>19.041</v>
      </c>
      <c r="K270" s="27">
        <v>0.83199999999999996</v>
      </c>
      <c r="L270" s="28">
        <v>32.441000000000003</v>
      </c>
      <c r="M270" s="28">
        <v>29.77333333333333</v>
      </c>
      <c r="N270" s="25">
        <f t="shared" si="13"/>
        <v>241</v>
      </c>
      <c r="O270" s="30">
        <v>0.63800000000000001</v>
      </c>
      <c r="P270" s="28">
        <v>33.748666666666672</v>
      </c>
      <c r="Q270" s="52">
        <v>0.27366666666666667</v>
      </c>
      <c r="R270" s="25" t="s">
        <v>36</v>
      </c>
      <c r="S270" s="28">
        <v>297.79366666666664</v>
      </c>
      <c r="T270" s="30">
        <v>0.20766666666666667</v>
      </c>
      <c r="U270" s="27">
        <v>0.95899999999999996</v>
      </c>
      <c r="V270" s="57" t="s">
        <v>0</v>
      </c>
      <c r="W270" s="138">
        <v>60</v>
      </c>
      <c r="X270" s="138">
        <v>30</v>
      </c>
      <c r="Y270" s="30">
        <v>0.17</v>
      </c>
      <c r="Z270" s="30">
        <v>0.48</v>
      </c>
      <c r="AA270" s="30">
        <v>6.3333333333333339E-2</v>
      </c>
      <c r="AB270" s="30">
        <v>2.5733333333333328</v>
      </c>
      <c r="AC270" s="27">
        <v>8.2833333333333332</v>
      </c>
      <c r="AD270" s="12"/>
    </row>
    <row r="271" spans="1:30" ht="11.25" customHeight="1">
      <c r="A271" s="14">
        <f t="shared" si="12"/>
        <v>242</v>
      </c>
      <c r="B271" s="71" t="s">
        <v>318</v>
      </c>
      <c r="C271" s="52">
        <v>83.186333333333337</v>
      </c>
      <c r="D271" s="28">
        <v>60.588590000000003</v>
      </c>
      <c r="E271" s="49">
        <v>253.50266056000004</v>
      </c>
      <c r="F271" s="29">
        <v>0.23541666666666672</v>
      </c>
      <c r="G271" s="39">
        <v>0.23033333333333331</v>
      </c>
      <c r="H271" s="55" t="s">
        <v>0</v>
      </c>
      <c r="I271" s="29">
        <v>16.074916666666663</v>
      </c>
      <c r="J271" s="52">
        <v>2.9826666666666668</v>
      </c>
      <c r="K271" s="52">
        <v>0.27300000000000002</v>
      </c>
      <c r="L271" s="49">
        <v>8.711999999999998</v>
      </c>
      <c r="M271" s="49">
        <v>6.1239999999999997</v>
      </c>
      <c r="N271" s="25">
        <f t="shared" si="13"/>
        <v>242</v>
      </c>
      <c r="O271" s="97">
        <v>3.5333333333333335E-2</v>
      </c>
      <c r="P271" s="49">
        <v>11.706999999999999</v>
      </c>
      <c r="Q271" s="52">
        <v>0.3213333333333333</v>
      </c>
      <c r="R271" s="49">
        <v>0.9816666666666668</v>
      </c>
      <c r="S271" s="49">
        <v>102.22333333333331</v>
      </c>
      <c r="T271" s="48">
        <v>7.8333333333333324E-2</v>
      </c>
      <c r="U271" s="52">
        <v>7.2666666666666671E-2</v>
      </c>
      <c r="V271" s="57" t="s">
        <v>0</v>
      </c>
      <c r="W271" s="57"/>
      <c r="X271" s="57"/>
      <c r="Y271" s="48">
        <v>0.06</v>
      </c>
      <c r="Z271" s="38" t="s">
        <v>36</v>
      </c>
      <c r="AA271" s="38" t="s">
        <v>36</v>
      </c>
      <c r="AB271" s="38" t="s">
        <v>36</v>
      </c>
      <c r="AC271" s="52">
        <v>2.36</v>
      </c>
      <c r="AD271" s="12"/>
    </row>
    <row r="272" spans="1:30" ht="11.25" customHeight="1">
      <c r="A272" s="14">
        <f t="shared" si="12"/>
        <v>243</v>
      </c>
      <c r="B272" s="12" t="s">
        <v>319</v>
      </c>
      <c r="C272" s="40">
        <v>85.033333333333346</v>
      </c>
      <c r="D272" s="41">
        <v>53.309047826086925</v>
      </c>
      <c r="E272" s="41">
        <v>223.04505610434771</v>
      </c>
      <c r="F272" s="40">
        <v>0.56521739130434789</v>
      </c>
      <c r="G272" s="58">
        <v>0.11</v>
      </c>
      <c r="H272" s="55" t="s">
        <v>0</v>
      </c>
      <c r="I272" s="29">
        <v>14.02478260869564</v>
      </c>
      <c r="J272" s="40">
        <v>3.0133333333333332</v>
      </c>
      <c r="K272" s="40">
        <v>0.26666666666666666</v>
      </c>
      <c r="L272" s="41">
        <v>8.2766666666666655</v>
      </c>
      <c r="M272" s="41">
        <v>5.78</v>
      </c>
      <c r="N272" s="25">
        <f t="shared" si="13"/>
        <v>243</v>
      </c>
      <c r="O272" s="59">
        <v>0.04</v>
      </c>
      <c r="P272" s="41">
        <v>11.766666666666667</v>
      </c>
      <c r="Q272" s="40">
        <v>9.3333333333333338E-2</v>
      </c>
      <c r="R272" s="41" t="s">
        <v>36</v>
      </c>
      <c r="S272" s="41">
        <v>115.86666666666667</v>
      </c>
      <c r="T272" s="42">
        <v>7.0000000000000007E-2</v>
      </c>
      <c r="U272" s="40">
        <v>0.08</v>
      </c>
      <c r="V272" s="57" t="s">
        <v>0</v>
      </c>
      <c r="W272" s="57" t="s">
        <v>147</v>
      </c>
      <c r="X272" s="25" t="s">
        <v>147</v>
      </c>
      <c r="Y272" s="42" t="s">
        <v>36</v>
      </c>
      <c r="Z272" s="42" t="s">
        <v>36</v>
      </c>
      <c r="AA272" s="42" t="s">
        <v>36</v>
      </c>
      <c r="AB272" s="42" t="s">
        <v>36</v>
      </c>
      <c r="AC272" s="40">
        <v>2.8333333333333335</v>
      </c>
      <c r="AD272" s="12"/>
    </row>
    <row r="273" spans="1:30" ht="11.25" customHeight="1">
      <c r="A273" s="14">
        <f t="shared" si="12"/>
        <v>244</v>
      </c>
      <c r="B273" s="71" t="s">
        <v>320</v>
      </c>
      <c r="C273" s="52">
        <v>89.321333333333328</v>
      </c>
      <c r="D273" s="28">
        <v>36.327599024534216</v>
      </c>
      <c r="E273" s="49">
        <v>151.99467431865116</v>
      </c>
      <c r="F273" s="27">
        <v>0.82499999999999996</v>
      </c>
      <c r="G273" s="110" t="s">
        <v>36</v>
      </c>
      <c r="H273" s="55" t="s">
        <v>0</v>
      </c>
      <c r="I273" s="29">
        <v>9.3210000000000051</v>
      </c>
      <c r="J273" s="52">
        <v>1.4216666666666669</v>
      </c>
      <c r="K273" s="52">
        <v>0.53266666666666673</v>
      </c>
      <c r="L273" s="49">
        <v>3.2323333333333331</v>
      </c>
      <c r="M273" s="49">
        <v>4.437666666666666</v>
      </c>
      <c r="N273" s="25">
        <f t="shared" si="13"/>
        <v>244</v>
      </c>
      <c r="O273" s="48">
        <v>5.3999999999999999E-2</v>
      </c>
      <c r="P273" s="49">
        <v>15.442</v>
      </c>
      <c r="Q273" s="52">
        <v>0.22366666666666668</v>
      </c>
      <c r="R273" s="25" t="s">
        <v>36</v>
      </c>
      <c r="S273" s="49">
        <v>123.78766666666667</v>
      </c>
      <c r="T273" s="48">
        <v>1.9E-2</v>
      </c>
      <c r="U273" s="52">
        <v>5.7000000000000002E-2</v>
      </c>
      <c r="V273" s="57" t="s">
        <v>0</v>
      </c>
      <c r="W273" s="57"/>
      <c r="X273" s="57"/>
      <c r="Y273" s="48">
        <v>0.05</v>
      </c>
      <c r="Z273" s="38" t="s">
        <v>36</v>
      </c>
      <c r="AA273" s="38" t="s">
        <v>36</v>
      </c>
      <c r="AB273" s="38" t="s">
        <v>36</v>
      </c>
      <c r="AC273" s="52">
        <v>3.2533333333333334</v>
      </c>
      <c r="AD273" s="12"/>
    </row>
    <row r="274" spans="1:30" ht="11.25" customHeight="1">
      <c r="A274" s="14">
        <f t="shared" si="12"/>
        <v>245</v>
      </c>
      <c r="B274" s="12" t="s">
        <v>321</v>
      </c>
      <c r="C274" s="40">
        <v>82.186666666666667</v>
      </c>
      <c r="D274" s="41">
        <v>63.142434782608696</v>
      </c>
      <c r="E274" s="41">
        <v>264.18794713043479</v>
      </c>
      <c r="F274" s="40">
        <v>0.70652173913043481</v>
      </c>
      <c r="G274" s="58" t="s">
        <v>36</v>
      </c>
      <c r="H274" s="55" t="s">
        <v>0</v>
      </c>
      <c r="I274" s="29">
        <v>16.880144927536232</v>
      </c>
      <c r="J274" s="40">
        <v>1.0166666666666666</v>
      </c>
      <c r="K274" s="40">
        <v>0.22666666666666668</v>
      </c>
      <c r="L274" s="41">
        <v>4.0966666666666667</v>
      </c>
      <c r="M274" s="41">
        <v>4.0383333333333331</v>
      </c>
      <c r="N274" s="25">
        <f t="shared" si="13"/>
        <v>245</v>
      </c>
      <c r="O274" s="42">
        <v>2.8333333333333335E-2</v>
      </c>
      <c r="P274" s="41">
        <v>8.8103333333333342</v>
      </c>
      <c r="Q274" s="40">
        <v>0.60333333333333339</v>
      </c>
      <c r="R274" s="41">
        <v>3.2010000000000001</v>
      </c>
      <c r="S274" s="41">
        <v>94.716666666666654</v>
      </c>
      <c r="T274" s="42">
        <v>3.9333333333333331E-2</v>
      </c>
      <c r="U274" s="40">
        <v>9.1666666666666674E-2</v>
      </c>
      <c r="V274" s="57" t="s">
        <v>0</v>
      </c>
      <c r="W274" s="57">
        <v>47.541666666666671</v>
      </c>
      <c r="X274" s="57">
        <v>23.770833333333336</v>
      </c>
      <c r="Y274" s="42" t="s">
        <v>36</v>
      </c>
      <c r="Z274" s="42" t="s">
        <v>36</v>
      </c>
      <c r="AA274" s="42" t="s">
        <v>36</v>
      </c>
      <c r="AB274" s="42" t="s">
        <v>36</v>
      </c>
      <c r="AC274" s="40" t="s">
        <v>36</v>
      </c>
      <c r="AD274" s="12"/>
    </row>
    <row r="275" spans="1:30" ht="11.25" customHeight="1">
      <c r="A275" s="14">
        <f t="shared" si="12"/>
        <v>246</v>
      </c>
      <c r="B275" s="12" t="s">
        <v>322</v>
      </c>
      <c r="C275" s="27">
        <v>75.049666666666667</v>
      </c>
      <c r="D275" s="28">
        <v>88.473527666866801</v>
      </c>
      <c r="E275" s="28">
        <v>370.17323975817072</v>
      </c>
      <c r="F275" s="27">
        <v>1.4854166666666666</v>
      </c>
      <c r="G275" s="39">
        <v>0.31900000000000001</v>
      </c>
      <c r="H275" s="55" t="s">
        <v>0</v>
      </c>
      <c r="I275" s="29">
        <v>22.447916666666668</v>
      </c>
      <c r="J275" s="27">
        <v>3.3559999999999999</v>
      </c>
      <c r="K275" s="27">
        <v>0.69799999999999995</v>
      </c>
      <c r="L275" s="28">
        <v>20.880333333333329</v>
      </c>
      <c r="M275" s="28">
        <v>30.538666666666668</v>
      </c>
      <c r="N275" s="25">
        <f t="shared" si="13"/>
        <v>246</v>
      </c>
      <c r="O275" s="30">
        <v>0.14533333333333331</v>
      </c>
      <c r="P275" s="28">
        <v>34.395333333333333</v>
      </c>
      <c r="Q275" s="27">
        <v>0.21366666666666667</v>
      </c>
      <c r="R275" s="28">
        <v>1.3373333333333335</v>
      </c>
      <c r="S275" s="28">
        <v>283.04700000000003</v>
      </c>
      <c r="T275" s="30">
        <v>0.10733333333333334</v>
      </c>
      <c r="U275" s="27">
        <v>0.24233333333333332</v>
      </c>
      <c r="V275" s="57" t="s">
        <v>0</v>
      </c>
      <c r="W275" s="57"/>
      <c r="X275" s="57"/>
      <c r="Y275" s="30">
        <v>0.12</v>
      </c>
      <c r="Z275" s="30">
        <v>4.3333333333333335E-2</v>
      </c>
      <c r="AA275" s="30">
        <v>8.666666666666667E-2</v>
      </c>
      <c r="AB275" s="38" t="s">
        <v>36</v>
      </c>
      <c r="AC275" s="27">
        <v>35.903333333333329</v>
      </c>
      <c r="AD275" s="12"/>
    </row>
    <row r="276" spans="1:30" ht="11.25" customHeight="1">
      <c r="A276" s="14">
        <f>A275+1</f>
        <v>247</v>
      </c>
      <c r="B276" s="12" t="s">
        <v>323</v>
      </c>
      <c r="C276" s="27">
        <v>88.293000000000006</v>
      </c>
      <c r="D276" s="28">
        <v>41.415529999999968</v>
      </c>
      <c r="E276" s="28">
        <v>173.28257751999988</v>
      </c>
      <c r="F276" s="27">
        <v>0.92916666666666647</v>
      </c>
      <c r="G276" s="39">
        <v>0.16900000000000001</v>
      </c>
      <c r="H276" s="55" t="s">
        <v>0</v>
      </c>
      <c r="I276" s="29">
        <v>10.24416666666666</v>
      </c>
      <c r="J276" s="27">
        <v>3.2373333333333334</v>
      </c>
      <c r="K276" s="27">
        <v>0.36466666666666664</v>
      </c>
      <c r="L276" s="28">
        <v>17.879000000000001</v>
      </c>
      <c r="M276" s="28">
        <v>12.225333333333333</v>
      </c>
      <c r="N276" s="25">
        <f t="shared" si="13"/>
        <v>247</v>
      </c>
      <c r="O276" s="30">
        <v>0.35833333333333334</v>
      </c>
      <c r="P276" s="28">
        <v>13.143000000000001</v>
      </c>
      <c r="Q276" s="27">
        <v>0.39633333333333337</v>
      </c>
      <c r="R276" s="28">
        <v>1.704</v>
      </c>
      <c r="S276" s="28">
        <v>113.43900000000001</v>
      </c>
      <c r="T276" s="30">
        <v>8.433333333333333E-2</v>
      </c>
      <c r="U276" s="27">
        <v>0.35200000000000004</v>
      </c>
      <c r="V276" s="57" t="s">
        <v>0</v>
      </c>
      <c r="W276" s="138">
        <v>154</v>
      </c>
      <c r="X276" s="138">
        <v>77</v>
      </c>
      <c r="Y276" s="48">
        <v>2.5999999999999999E-2</v>
      </c>
      <c r="Z276" s="48">
        <v>9.7333333333333341E-2</v>
      </c>
      <c r="AA276" s="48" t="s">
        <v>36</v>
      </c>
      <c r="AB276" s="48" t="s">
        <v>36</v>
      </c>
      <c r="AC276" s="52">
        <v>24.87</v>
      </c>
      <c r="AD276" s="12"/>
    </row>
    <row r="277" spans="1:30" s="98" customFormat="1" ht="11.25" customHeight="1">
      <c r="A277" s="108">
        <f>A276+1</f>
        <v>248</v>
      </c>
      <c r="B277" s="98" t="s">
        <v>73</v>
      </c>
      <c r="C277" s="99">
        <v>94.572000000000003</v>
      </c>
      <c r="D277" s="100">
        <v>19.105459502359221</v>
      </c>
      <c r="E277" s="100">
        <v>79.937242557870988</v>
      </c>
      <c r="F277" s="101">
        <v>0.28541666666666665</v>
      </c>
      <c r="G277" s="99">
        <v>0.12133333333333333</v>
      </c>
      <c r="H277" s="108" t="s">
        <v>0</v>
      </c>
      <c r="I277" s="101">
        <v>4.7585833333333305</v>
      </c>
      <c r="J277" s="99">
        <v>0.73666666666666669</v>
      </c>
      <c r="K277" s="99">
        <v>0.26266666666666666</v>
      </c>
      <c r="L277" s="102">
        <v>7.7949999999999999</v>
      </c>
      <c r="M277" s="102">
        <v>6.2030000000000003</v>
      </c>
      <c r="N277" s="25">
        <f t="shared" si="13"/>
        <v>248</v>
      </c>
      <c r="O277" s="103">
        <v>5.2999999999999999E-2</v>
      </c>
      <c r="P277" s="102">
        <v>12.218333333333334</v>
      </c>
      <c r="Q277" s="99">
        <v>0.37233333333333335</v>
      </c>
      <c r="R277" s="102">
        <v>5.0290000000000008</v>
      </c>
      <c r="S277" s="102">
        <v>87.308666666666682</v>
      </c>
      <c r="T277" s="103">
        <v>5.8999999999999997E-2</v>
      </c>
      <c r="U277" s="99">
        <v>8.7333333333333332E-2</v>
      </c>
      <c r="V277" s="108" t="s">
        <v>0</v>
      </c>
      <c r="W277" s="121">
        <v>145.54166666666666</v>
      </c>
      <c r="X277" s="121">
        <v>72.770833333333329</v>
      </c>
      <c r="Y277" s="103" t="s">
        <v>36</v>
      </c>
      <c r="Z277" s="103" t="s">
        <v>36</v>
      </c>
      <c r="AA277" s="103" t="s">
        <v>36</v>
      </c>
      <c r="AB277" s="103" t="s">
        <v>36</v>
      </c>
      <c r="AC277" s="99" t="s">
        <v>36</v>
      </c>
    </row>
    <row r="278" spans="1:30" ht="11.25" customHeight="1">
      <c r="A278" s="14">
        <f>A277+1</f>
        <v>249</v>
      </c>
      <c r="B278" s="71" t="s">
        <v>324</v>
      </c>
      <c r="C278" s="52">
        <v>83.986666666666665</v>
      </c>
      <c r="D278" s="28">
        <v>55.739000000000011</v>
      </c>
      <c r="E278" s="49">
        <v>233.21197600000005</v>
      </c>
      <c r="F278" s="29">
        <v>0.40416666666666667</v>
      </c>
      <c r="G278" s="110" t="s">
        <v>36</v>
      </c>
      <c r="H278" s="55" t="s">
        <v>0</v>
      </c>
      <c r="I278" s="29">
        <v>15.105833333333335</v>
      </c>
      <c r="J278" s="52">
        <v>0.4386666666666667</v>
      </c>
      <c r="K278" s="52">
        <v>0.5033333333333333</v>
      </c>
      <c r="L278" s="49">
        <v>4.7540000000000004</v>
      </c>
      <c r="M278" s="49">
        <v>12.701999999999998</v>
      </c>
      <c r="N278" s="25">
        <f t="shared" si="13"/>
        <v>249</v>
      </c>
      <c r="O278" s="48">
        <v>0.13200000000000001</v>
      </c>
      <c r="P278" s="49">
        <v>40.266999999999996</v>
      </c>
      <c r="Q278" s="52">
        <v>0.25700000000000001</v>
      </c>
      <c r="R278" s="49">
        <v>0.59133333333333327</v>
      </c>
      <c r="S278" s="49">
        <v>484.57066666666674</v>
      </c>
      <c r="T278" s="48">
        <v>0.18733333333333335</v>
      </c>
      <c r="U278" s="52">
        <v>0.67</v>
      </c>
      <c r="V278" s="57" t="s">
        <v>0</v>
      </c>
      <c r="W278" s="57"/>
      <c r="X278" s="57"/>
      <c r="Y278" s="48">
        <v>0.11833333333333333</v>
      </c>
      <c r="Z278" s="48">
        <v>0.16926666666666668</v>
      </c>
      <c r="AA278" s="48">
        <v>0.05</v>
      </c>
      <c r="AB278" s="38" t="s">
        <v>36</v>
      </c>
      <c r="AC278" s="52">
        <v>8.1233333333333348</v>
      </c>
      <c r="AD278" s="12"/>
    </row>
    <row r="279" spans="1:30" ht="11.25" customHeight="1">
      <c r="A279" s="14">
        <f t="shared" ref="A279:A290" si="14">A278+1</f>
        <v>250</v>
      </c>
      <c r="B279" s="12" t="s">
        <v>325</v>
      </c>
      <c r="C279" s="27">
        <v>21.95</v>
      </c>
      <c r="D279" s="28">
        <v>275.69564269441366</v>
      </c>
      <c r="E279" s="28">
        <v>1153.5105690334269</v>
      </c>
      <c r="F279" s="27">
        <v>3.2062499999999998</v>
      </c>
      <c r="G279" s="39">
        <v>0.45500000000000002</v>
      </c>
      <c r="H279" s="55" t="s">
        <v>0</v>
      </c>
      <c r="I279" s="29">
        <v>72.531750000000002</v>
      </c>
      <c r="J279" s="27">
        <v>6.4466666666666663</v>
      </c>
      <c r="K279" s="27">
        <v>1.857</v>
      </c>
      <c r="L279" s="28">
        <v>37.104333333333329</v>
      </c>
      <c r="M279" s="28">
        <v>59.109000000000002</v>
      </c>
      <c r="N279" s="25">
        <f t="shared" si="13"/>
        <v>250</v>
      </c>
      <c r="O279" s="30">
        <v>0.33533333333333332</v>
      </c>
      <c r="P279" s="28">
        <v>54.591666666666669</v>
      </c>
      <c r="Q279" s="27">
        <v>0.55333333333333334</v>
      </c>
      <c r="R279" s="28">
        <v>0.35533333333333328</v>
      </c>
      <c r="S279" s="28">
        <v>722.99266666666665</v>
      </c>
      <c r="T279" s="30">
        <v>0.29466666666666669</v>
      </c>
      <c r="U279" s="27">
        <v>0.67300000000000004</v>
      </c>
      <c r="V279" s="57" t="s">
        <v>0</v>
      </c>
      <c r="W279" s="57"/>
      <c r="X279" s="57"/>
      <c r="Y279" s="30">
        <v>0.31</v>
      </c>
      <c r="Z279" s="48" t="s">
        <v>36</v>
      </c>
      <c r="AA279" s="48">
        <v>0.10333333333333333</v>
      </c>
      <c r="AB279" s="48" t="s">
        <v>36</v>
      </c>
      <c r="AC279" s="52">
        <v>7.246666666666667</v>
      </c>
      <c r="AD279" s="12"/>
    </row>
    <row r="280" spans="1:30" ht="11.25" customHeight="1">
      <c r="A280" s="14">
        <f>A279+1</f>
        <v>251</v>
      </c>
      <c r="B280" s="12" t="s">
        <v>669</v>
      </c>
      <c r="C280" s="40">
        <v>89.223333333333343</v>
      </c>
      <c r="D280" s="41">
        <v>37.830599999999947</v>
      </c>
      <c r="E280" s="41">
        <v>158.21512215652163</v>
      </c>
      <c r="F280" s="40">
        <v>0.84782608695652184</v>
      </c>
      <c r="G280" s="58">
        <v>7.3333333333333348E-2</v>
      </c>
      <c r="H280" s="55" t="s">
        <v>0</v>
      </c>
      <c r="I280" s="29">
        <v>9.6099999999999905</v>
      </c>
      <c r="J280" s="40">
        <v>0.94</v>
      </c>
      <c r="K280" s="40">
        <v>0.3133333333333333</v>
      </c>
      <c r="L280" s="41">
        <v>12.89</v>
      </c>
      <c r="M280" s="41">
        <v>7.7333333333333334</v>
      </c>
      <c r="N280" s="25">
        <f>A280</f>
        <v>251</v>
      </c>
      <c r="O280" s="59">
        <v>0.04</v>
      </c>
      <c r="P280" s="41">
        <v>12.453333333333333</v>
      </c>
      <c r="Q280" s="40">
        <v>0.11333333333333333</v>
      </c>
      <c r="R280" s="41" t="s">
        <v>36</v>
      </c>
      <c r="S280" s="41">
        <v>131.44333333333336</v>
      </c>
      <c r="T280" s="42">
        <v>0.03</v>
      </c>
      <c r="U280" s="40" t="s">
        <v>36</v>
      </c>
      <c r="V280" s="57" t="s">
        <v>0</v>
      </c>
      <c r="W280" s="57">
        <v>47.375</v>
      </c>
      <c r="X280" s="25">
        <v>23.6875</v>
      </c>
      <c r="Y280" s="42">
        <v>0.06</v>
      </c>
      <c r="Z280" s="42">
        <v>0.02</v>
      </c>
      <c r="AA280" s="42">
        <v>0.02</v>
      </c>
      <c r="AB280" s="42" t="s">
        <v>36</v>
      </c>
      <c r="AC280" s="40">
        <v>48.816666666666663</v>
      </c>
      <c r="AD280" s="12"/>
    </row>
    <row r="281" spans="1:30" ht="11.25" customHeight="1">
      <c r="A281" s="91"/>
      <c r="B281" s="5"/>
      <c r="C281" s="7"/>
      <c r="D281" s="8"/>
      <c r="E281" s="8"/>
      <c r="F281" s="7"/>
      <c r="G281" s="7"/>
      <c r="H281" s="8"/>
      <c r="I281" s="7" t="s">
        <v>93</v>
      </c>
      <c r="J281" s="7" t="s">
        <v>21</v>
      </c>
      <c r="K281" s="7"/>
      <c r="L281" s="8"/>
      <c r="M281" s="8"/>
      <c r="N281" s="115"/>
      <c r="O281" s="9"/>
      <c r="P281" s="8"/>
      <c r="Q281" s="7"/>
      <c r="R281" s="8"/>
      <c r="S281" s="8"/>
      <c r="T281" s="9"/>
      <c r="U281" s="7"/>
      <c r="V281" s="8"/>
      <c r="W281" s="8"/>
      <c r="X281" s="8"/>
      <c r="Y281" s="9"/>
      <c r="Z281" s="9"/>
      <c r="AA281" s="9"/>
      <c r="AB281" s="9"/>
      <c r="AC281" s="7" t="s">
        <v>94</v>
      </c>
      <c r="AD281" s="5"/>
    </row>
    <row r="282" spans="1:30" ht="11.25" customHeight="1" thickBot="1">
      <c r="A282" s="92" t="s">
        <v>95</v>
      </c>
      <c r="B282" s="12"/>
      <c r="C282" s="10" t="s">
        <v>19</v>
      </c>
      <c r="D282" s="148" t="s">
        <v>96</v>
      </c>
      <c r="E282" s="148"/>
      <c r="F282" s="10" t="s">
        <v>20</v>
      </c>
      <c r="G282" s="10" t="s">
        <v>97</v>
      </c>
      <c r="H282" s="14" t="s">
        <v>35</v>
      </c>
      <c r="I282" s="10" t="s">
        <v>98</v>
      </c>
      <c r="J282" s="10" t="s">
        <v>99</v>
      </c>
      <c r="K282" s="10" t="s">
        <v>22</v>
      </c>
      <c r="L282" s="14" t="s">
        <v>23</v>
      </c>
      <c r="M282" s="14" t="s">
        <v>24</v>
      </c>
      <c r="N282" s="25" t="str">
        <f>A282</f>
        <v>Número do</v>
      </c>
      <c r="O282" s="15" t="s">
        <v>25</v>
      </c>
      <c r="P282" s="14" t="s">
        <v>26</v>
      </c>
      <c r="Q282" s="10" t="s">
        <v>27</v>
      </c>
      <c r="R282" s="14" t="s">
        <v>28</v>
      </c>
      <c r="S282" s="14" t="s">
        <v>29</v>
      </c>
      <c r="T282" s="15" t="s">
        <v>30</v>
      </c>
      <c r="U282" s="10" t="s">
        <v>31</v>
      </c>
      <c r="V282" s="14" t="s">
        <v>32</v>
      </c>
      <c r="W282" s="14" t="s">
        <v>100</v>
      </c>
      <c r="X282" s="14" t="s">
        <v>101</v>
      </c>
      <c r="Y282" s="15" t="s">
        <v>33</v>
      </c>
      <c r="Z282" s="15" t="s">
        <v>34</v>
      </c>
      <c r="AA282" s="15" t="s">
        <v>102</v>
      </c>
      <c r="AB282" s="15" t="s">
        <v>103</v>
      </c>
      <c r="AC282" s="10" t="s">
        <v>92</v>
      </c>
      <c r="AD282" s="12"/>
    </row>
    <row r="283" spans="1:30" ht="11.25" customHeight="1">
      <c r="A283" s="93" t="s">
        <v>104</v>
      </c>
      <c r="B283" s="17" t="s">
        <v>105</v>
      </c>
      <c r="C283" s="18" t="s">
        <v>106</v>
      </c>
      <c r="D283" s="19" t="s">
        <v>107</v>
      </c>
      <c r="E283" s="19" t="s">
        <v>108</v>
      </c>
      <c r="F283" s="18" t="s">
        <v>109</v>
      </c>
      <c r="G283" s="18" t="s">
        <v>109</v>
      </c>
      <c r="H283" s="19" t="s">
        <v>110</v>
      </c>
      <c r="I283" s="18" t="s">
        <v>109</v>
      </c>
      <c r="J283" s="18" t="s">
        <v>109</v>
      </c>
      <c r="K283" s="18" t="s">
        <v>109</v>
      </c>
      <c r="L283" s="19" t="s">
        <v>110</v>
      </c>
      <c r="M283" s="19" t="s">
        <v>110</v>
      </c>
      <c r="N283" s="114" t="str">
        <f>A283</f>
        <v>Alimento</v>
      </c>
      <c r="O283" s="20" t="s">
        <v>110</v>
      </c>
      <c r="P283" s="19" t="s">
        <v>110</v>
      </c>
      <c r="Q283" s="18" t="s">
        <v>110</v>
      </c>
      <c r="R283" s="19" t="s">
        <v>110</v>
      </c>
      <c r="S283" s="19" t="s">
        <v>110</v>
      </c>
      <c r="T283" s="20" t="s">
        <v>110</v>
      </c>
      <c r="U283" s="18" t="s">
        <v>110</v>
      </c>
      <c r="V283" s="19" t="s">
        <v>111</v>
      </c>
      <c r="W283" s="19" t="s">
        <v>111</v>
      </c>
      <c r="X283" s="19" t="s">
        <v>111</v>
      </c>
      <c r="Y283" s="20" t="s">
        <v>110</v>
      </c>
      <c r="Z283" s="20" t="s">
        <v>110</v>
      </c>
      <c r="AA283" s="20" t="s">
        <v>110</v>
      </c>
      <c r="AB283" s="20" t="s">
        <v>110</v>
      </c>
      <c r="AC283" s="18" t="s">
        <v>110</v>
      </c>
      <c r="AD283" s="17"/>
    </row>
    <row r="284" spans="1:30" ht="11.25" customHeight="1">
      <c r="A284" s="14">
        <f>A280+1</f>
        <v>252</v>
      </c>
      <c r="B284" s="12" t="s">
        <v>670</v>
      </c>
      <c r="C284" s="40">
        <v>90.44</v>
      </c>
      <c r="D284" s="41">
        <v>36.108799999999988</v>
      </c>
      <c r="E284" s="41">
        <v>150.98142274782617</v>
      </c>
      <c r="F284" s="40">
        <v>0.52173913043478259</v>
      </c>
      <c r="G284" s="58" t="s">
        <v>36</v>
      </c>
      <c r="H284" s="55" t="s">
        <v>0</v>
      </c>
      <c r="I284" s="29">
        <v>8.8000000000000007</v>
      </c>
      <c r="J284" s="40" t="s">
        <v>36</v>
      </c>
      <c r="K284" s="40">
        <v>0.28000000000000003</v>
      </c>
      <c r="L284" s="41">
        <v>4.2833333333333341</v>
      </c>
      <c r="M284" s="41">
        <v>6.46</v>
      </c>
      <c r="N284" s="25">
        <f t="shared" si="13"/>
        <v>252</v>
      </c>
      <c r="O284" s="59">
        <v>0.02</v>
      </c>
      <c r="P284" s="41">
        <v>9.02</v>
      </c>
      <c r="Q284" s="40" t="s">
        <v>36</v>
      </c>
      <c r="R284" s="41" t="s">
        <v>36</v>
      </c>
      <c r="S284" s="41">
        <v>119.00333333333333</v>
      </c>
      <c r="T284" s="42">
        <v>0.02</v>
      </c>
      <c r="U284" s="40" t="s">
        <v>36</v>
      </c>
      <c r="V284" s="57" t="s">
        <v>0</v>
      </c>
      <c r="W284" s="57">
        <v>51.166666666666664</v>
      </c>
      <c r="X284" s="25">
        <v>25.583333333333332</v>
      </c>
      <c r="Y284" s="42">
        <v>6.3333333333333339E-2</v>
      </c>
      <c r="Z284" s="42" t="s">
        <v>36</v>
      </c>
      <c r="AA284" s="42">
        <v>0.03</v>
      </c>
      <c r="AB284" s="42" t="s">
        <v>36</v>
      </c>
      <c r="AC284" s="40">
        <v>41.75</v>
      </c>
      <c r="AD284" s="12"/>
    </row>
    <row r="285" spans="1:30" s="2" customFormat="1" ht="11.25" customHeight="1">
      <c r="A285" s="14">
        <f t="shared" si="14"/>
        <v>253</v>
      </c>
      <c r="B285" s="112" t="s">
        <v>671</v>
      </c>
      <c r="C285" s="104">
        <v>51.260333333333335</v>
      </c>
      <c r="D285" s="100">
        <v>262.01519507239266</v>
      </c>
      <c r="E285" s="100">
        <v>1096.2715761828908</v>
      </c>
      <c r="F285" s="101">
        <v>2.09375</v>
      </c>
      <c r="G285" s="104">
        <v>19.076666666666668</v>
      </c>
      <c r="H285" s="108" t="s">
        <v>0</v>
      </c>
      <c r="I285" s="101">
        <v>26.474583333333332</v>
      </c>
      <c r="J285" s="104">
        <v>12.653333333333334</v>
      </c>
      <c r="K285" s="104">
        <v>1.0946666666666667</v>
      </c>
      <c r="L285" s="105">
        <v>46.338333333333331</v>
      </c>
      <c r="M285" s="105">
        <v>121.01133333333333</v>
      </c>
      <c r="N285" s="25">
        <f t="shared" si="13"/>
        <v>253</v>
      </c>
      <c r="O285" s="106">
        <v>0.54866666666666675</v>
      </c>
      <c r="P285" s="105">
        <v>52.548666666666662</v>
      </c>
      <c r="Q285" s="104">
        <v>0.56599999999999995</v>
      </c>
      <c r="R285" s="105">
        <v>3.8930000000000002</v>
      </c>
      <c r="S285" s="105">
        <v>401.16966666666667</v>
      </c>
      <c r="T285" s="106">
        <v>0.38966666666666666</v>
      </c>
      <c r="U285" s="104">
        <v>0.8736666666666667</v>
      </c>
      <c r="V285" s="100" t="s">
        <v>0</v>
      </c>
      <c r="W285" s="100">
        <v>2362.6388888888887</v>
      </c>
      <c r="X285" s="100">
        <v>1181.3194444444443</v>
      </c>
      <c r="Y285" s="106">
        <v>3.6666666666666674E-2</v>
      </c>
      <c r="Z285" s="106" t="s">
        <v>36</v>
      </c>
      <c r="AA285" s="106">
        <v>0.11</v>
      </c>
      <c r="AB285" s="106" t="s">
        <v>36</v>
      </c>
      <c r="AC285" s="104">
        <v>17.993333333333336</v>
      </c>
    </row>
    <row r="286" spans="1:30" ht="11.25" customHeight="1">
      <c r="A286" s="14">
        <f t="shared" si="14"/>
        <v>254</v>
      </c>
      <c r="B286" s="12" t="s">
        <v>326</v>
      </c>
      <c r="C286" s="29">
        <v>89.25</v>
      </c>
      <c r="D286" s="28">
        <v>37.016689999999976</v>
      </c>
      <c r="E286" s="28">
        <v>154.8778309599999</v>
      </c>
      <c r="F286" s="27">
        <v>0.84166666666666679</v>
      </c>
      <c r="G286" s="110" t="s">
        <v>36</v>
      </c>
      <c r="H286" s="55" t="s">
        <v>0</v>
      </c>
      <c r="I286" s="29">
        <v>9.3953333333333333</v>
      </c>
      <c r="J286" s="29">
        <v>1.9820000000000002</v>
      </c>
      <c r="K286" s="29">
        <v>0.46933333333333332</v>
      </c>
      <c r="L286" s="25">
        <v>11.561</v>
      </c>
      <c r="M286" s="25">
        <v>11.348999999999998</v>
      </c>
      <c r="N286" s="25">
        <f t="shared" si="13"/>
        <v>254</v>
      </c>
      <c r="O286" s="97">
        <v>3.3000000000000002E-2</v>
      </c>
      <c r="P286" s="25">
        <v>13.375</v>
      </c>
      <c r="Q286" s="29">
        <v>9.2000000000000012E-2</v>
      </c>
      <c r="R286" s="25" t="s">
        <v>36</v>
      </c>
      <c r="S286" s="25">
        <v>151.83233333333331</v>
      </c>
      <c r="T286" s="38">
        <v>4.0666666666666663E-2</v>
      </c>
      <c r="U286" s="29">
        <v>0.42166666666666663</v>
      </c>
      <c r="V286" s="57" t="s">
        <v>0</v>
      </c>
      <c r="W286" s="57"/>
      <c r="X286" s="57"/>
      <c r="Y286" s="30">
        <v>0.05</v>
      </c>
      <c r="Z286" s="30">
        <v>5.6333333333333339E-2</v>
      </c>
      <c r="AA286" s="38">
        <v>0.03</v>
      </c>
      <c r="AB286" s="38" t="s">
        <v>36</v>
      </c>
      <c r="AC286" s="27">
        <v>24.055333333333333</v>
      </c>
      <c r="AD286" s="12"/>
    </row>
    <row r="287" spans="1:30" ht="11.25" customHeight="1">
      <c r="A287" s="14">
        <f t="shared" si="14"/>
        <v>255</v>
      </c>
      <c r="B287" s="12" t="s">
        <v>327</v>
      </c>
      <c r="C287" s="27">
        <v>90.185000000000002</v>
      </c>
      <c r="D287" s="28">
        <v>33.943290000000005</v>
      </c>
      <c r="E287" s="28">
        <v>142.01872536000002</v>
      </c>
      <c r="F287" s="27">
        <v>0.51249999999999996</v>
      </c>
      <c r="G287" s="39">
        <v>7.0333333333333345E-2</v>
      </c>
      <c r="H287" s="55" t="s">
        <v>0</v>
      </c>
      <c r="I287" s="29">
        <v>8.7868333333333304</v>
      </c>
      <c r="J287" s="27">
        <v>1.3363333333333334</v>
      </c>
      <c r="K287" s="27">
        <v>0.4453333333333333</v>
      </c>
      <c r="L287" s="28">
        <v>10.710333333333333</v>
      </c>
      <c r="M287" s="28">
        <v>8.1210000000000004</v>
      </c>
      <c r="N287" s="25">
        <f t="shared" si="13"/>
        <v>255</v>
      </c>
      <c r="O287" s="97">
        <v>4.8666666666666671E-2</v>
      </c>
      <c r="P287" s="28">
        <v>12.677</v>
      </c>
      <c r="Q287" s="27">
        <v>0.20899999999999999</v>
      </c>
      <c r="R287" s="28">
        <v>5.7709999999999999</v>
      </c>
      <c r="S287" s="28">
        <v>153.88433333333333</v>
      </c>
      <c r="T287" s="30">
        <v>4.3000000000000003E-2</v>
      </c>
      <c r="U287" s="27">
        <v>7.2666666666666657E-2</v>
      </c>
      <c r="V287" s="57" t="s">
        <v>0</v>
      </c>
      <c r="W287" s="57"/>
      <c r="X287" s="57"/>
      <c r="Y287" s="38" t="s">
        <v>36</v>
      </c>
      <c r="Z287" s="30">
        <v>6.4666666666666664E-2</v>
      </c>
      <c r="AA287" s="38" t="s">
        <v>36</v>
      </c>
      <c r="AB287" s="38" t="s">
        <v>36</v>
      </c>
      <c r="AC287" s="27">
        <v>3.9533333333333331</v>
      </c>
      <c r="AD287" s="12"/>
    </row>
    <row r="288" spans="1:30" ht="11.25" customHeight="1">
      <c r="A288" s="14">
        <f t="shared" si="14"/>
        <v>256</v>
      </c>
      <c r="B288" s="12" t="s">
        <v>328</v>
      </c>
      <c r="C288" s="40">
        <v>84.966666666666654</v>
      </c>
      <c r="D288" s="41">
        <v>52.873100000000065</v>
      </c>
      <c r="E288" s="41">
        <v>221.16109186086976</v>
      </c>
      <c r="F288" s="40">
        <v>0.74637681159420288</v>
      </c>
      <c r="G288" s="58">
        <v>0.20333333333333334</v>
      </c>
      <c r="H288" s="55" t="s">
        <v>0</v>
      </c>
      <c r="I288" s="29">
        <v>13.573333333333345</v>
      </c>
      <c r="J288" s="40">
        <v>0.92</v>
      </c>
      <c r="K288" s="40">
        <v>0.56999999999999995</v>
      </c>
      <c r="L288" s="41">
        <v>6.66</v>
      </c>
      <c r="M288" s="41">
        <v>4.9833333333333334</v>
      </c>
      <c r="N288" s="25">
        <f t="shared" si="13"/>
        <v>256</v>
      </c>
      <c r="O288" s="42">
        <v>0.12666666666666668</v>
      </c>
      <c r="P288" s="41">
        <v>12.116666666666667</v>
      </c>
      <c r="Q288" s="40">
        <v>0.14000000000000001</v>
      </c>
      <c r="R288" s="41" t="s">
        <v>36</v>
      </c>
      <c r="S288" s="41">
        <v>161.93666666666664</v>
      </c>
      <c r="T288" s="42">
        <v>0.10666666666666667</v>
      </c>
      <c r="U288" s="40" t="s">
        <v>36</v>
      </c>
      <c r="V288" s="57" t="s">
        <v>0</v>
      </c>
      <c r="W288" s="57">
        <v>5.333333333333333</v>
      </c>
      <c r="X288" s="25">
        <v>2.6666666666666665</v>
      </c>
      <c r="Y288" s="42" t="s">
        <v>36</v>
      </c>
      <c r="Z288" s="42" t="s">
        <v>36</v>
      </c>
      <c r="AA288" s="42">
        <v>0.03</v>
      </c>
      <c r="AB288" s="42" t="s">
        <v>36</v>
      </c>
      <c r="AC288" s="40">
        <v>3.2933333333333334</v>
      </c>
      <c r="AD288" s="12"/>
    </row>
    <row r="289" spans="1:30" ht="11.25" customHeight="1">
      <c r="A289" s="14">
        <f t="shared" si="14"/>
        <v>257</v>
      </c>
      <c r="B289" s="12" t="s">
        <v>329</v>
      </c>
      <c r="C289" s="27">
        <v>86.084000000000003</v>
      </c>
      <c r="D289" s="28">
        <v>49.061289999999964</v>
      </c>
      <c r="E289" s="28">
        <v>205.27243735999986</v>
      </c>
      <c r="F289" s="27">
        <v>0.60833333333333328</v>
      </c>
      <c r="G289" s="39">
        <v>0.157</v>
      </c>
      <c r="H289" s="55" t="s">
        <v>0</v>
      </c>
      <c r="I289" s="29">
        <v>12.69533333333333</v>
      </c>
      <c r="J289" s="27">
        <v>0.93366666666666653</v>
      </c>
      <c r="K289" s="27">
        <v>0.45533333333333337</v>
      </c>
      <c r="L289" s="28">
        <v>7.6156666666666668</v>
      </c>
      <c r="M289" s="28">
        <v>5.8273333333333328</v>
      </c>
      <c r="N289" s="25">
        <f t="shared" si="13"/>
        <v>257</v>
      </c>
      <c r="O289" s="30">
        <v>7.1666666666666656E-2</v>
      </c>
      <c r="P289" s="28">
        <v>22.785666666666668</v>
      </c>
      <c r="Q289" s="27">
        <v>0.17066666666666666</v>
      </c>
      <c r="R289" s="28">
        <v>7.9189999999999996</v>
      </c>
      <c r="S289" s="28">
        <v>158.89333333333335</v>
      </c>
      <c r="T289" s="30">
        <v>4.7000000000000007E-2</v>
      </c>
      <c r="U289" s="29" t="s">
        <v>36</v>
      </c>
      <c r="V289" s="57" t="s">
        <v>0</v>
      </c>
      <c r="W289" s="57"/>
      <c r="X289" s="57"/>
      <c r="Y289" s="30">
        <v>1.7000000000000001E-2</v>
      </c>
      <c r="Z289" s="48">
        <v>2.2000000000000002E-2</v>
      </c>
      <c r="AA289" s="48" t="s">
        <v>36</v>
      </c>
      <c r="AB289" s="48" t="s">
        <v>36</v>
      </c>
      <c r="AC289" s="52">
        <v>1.8629999999999998</v>
      </c>
      <c r="AD289" s="12"/>
    </row>
    <row r="290" spans="1:30" ht="11.25" customHeight="1">
      <c r="A290" s="14">
        <f t="shared" si="14"/>
        <v>258</v>
      </c>
      <c r="B290" s="12" t="s">
        <v>330</v>
      </c>
      <c r="C290" s="27">
        <v>85.129666666666665</v>
      </c>
      <c r="D290" s="28">
        <v>57.655359999999995</v>
      </c>
      <c r="E290" s="28">
        <v>241.23002624</v>
      </c>
      <c r="F290" s="29" t="s">
        <v>36</v>
      </c>
      <c r="G290" s="29" t="s">
        <v>36</v>
      </c>
      <c r="H290" s="55" t="s">
        <v>0</v>
      </c>
      <c r="I290" s="29">
        <v>14.708000000000002</v>
      </c>
      <c r="J290" s="27">
        <v>0.23333333333333331</v>
      </c>
      <c r="K290" s="27">
        <v>0.16233333333333333</v>
      </c>
      <c r="L290" s="28">
        <v>9.3170000000000002</v>
      </c>
      <c r="M290" s="28">
        <v>7.0579999999999998</v>
      </c>
      <c r="N290" s="25">
        <f t="shared" si="13"/>
        <v>258</v>
      </c>
      <c r="O290" s="30">
        <v>0.19666666666666668</v>
      </c>
      <c r="P290" s="28">
        <v>10.021666666666667</v>
      </c>
      <c r="Q290" s="27">
        <v>0.124</v>
      </c>
      <c r="R290" s="49">
        <v>9.5833333333333339</v>
      </c>
      <c r="S290" s="28">
        <v>53.726333333333322</v>
      </c>
      <c r="T290" s="30">
        <v>0.13</v>
      </c>
      <c r="U290" s="27">
        <v>5.3999999999999999E-2</v>
      </c>
      <c r="V290" s="57" t="s">
        <v>0</v>
      </c>
      <c r="W290" s="57"/>
      <c r="X290" s="57"/>
      <c r="Y290" s="30">
        <v>7.166666666666667E-2</v>
      </c>
      <c r="Z290" s="30">
        <v>1.7000000000000001E-2</v>
      </c>
      <c r="AA290" s="30">
        <v>0.05</v>
      </c>
      <c r="AB290" s="38" t="s">
        <v>36</v>
      </c>
      <c r="AC290" s="27">
        <v>20.967666666666666</v>
      </c>
      <c r="AD290" s="12"/>
    </row>
    <row r="291" spans="1:30" ht="11.25" customHeight="1">
      <c r="A291" s="13"/>
      <c r="B291" s="12"/>
      <c r="C291" s="10"/>
      <c r="D291" s="14"/>
      <c r="E291" s="14"/>
      <c r="F291" s="10"/>
      <c r="G291" s="10"/>
      <c r="H291" s="14"/>
      <c r="I291" s="29"/>
      <c r="J291" s="10"/>
      <c r="K291" s="10"/>
      <c r="L291" s="14"/>
      <c r="M291" s="14"/>
      <c r="N291" s="25"/>
      <c r="O291" s="15"/>
      <c r="P291" s="14"/>
      <c r="Q291" s="10"/>
      <c r="R291" s="14"/>
      <c r="S291" s="14"/>
      <c r="T291" s="15"/>
      <c r="U291" s="10"/>
      <c r="V291" s="14"/>
      <c r="W291" s="14"/>
      <c r="X291" s="14"/>
      <c r="Y291" s="15"/>
      <c r="Z291" s="15"/>
      <c r="AA291" s="15"/>
      <c r="AB291" s="15"/>
      <c r="AC291" s="10"/>
      <c r="AD291" s="12"/>
    </row>
    <row r="292" spans="1:30" ht="11.25" customHeight="1">
      <c r="A292" s="150" t="s">
        <v>331</v>
      </c>
      <c r="B292" s="150"/>
      <c r="C292" s="10"/>
      <c r="D292" s="14"/>
      <c r="E292" s="14"/>
      <c r="F292" s="10"/>
      <c r="G292" s="10"/>
      <c r="H292" s="14"/>
      <c r="I292" s="29"/>
      <c r="J292" s="10"/>
      <c r="K292" s="10"/>
      <c r="L292" s="14"/>
      <c r="M292" s="14"/>
      <c r="N292" s="25"/>
      <c r="O292" s="15"/>
      <c r="P292" s="14"/>
      <c r="Q292" s="10"/>
      <c r="R292" s="14"/>
      <c r="S292" s="14"/>
      <c r="T292" s="15"/>
      <c r="U292" s="10"/>
      <c r="V292" s="14"/>
      <c r="W292" s="14"/>
      <c r="X292" s="14"/>
      <c r="Y292" s="15"/>
      <c r="Z292" s="15"/>
      <c r="AA292" s="15"/>
      <c r="AB292" s="15"/>
      <c r="AC292" s="10"/>
      <c r="AD292" s="12"/>
    </row>
    <row r="293" spans="1:30" ht="11.25" customHeight="1">
      <c r="A293" s="14">
        <f>A290+1</f>
        <v>259</v>
      </c>
      <c r="B293" s="12" t="s">
        <v>332</v>
      </c>
      <c r="C293" s="29" t="s">
        <v>0</v>
      </c>
      <c r="D293" s="28">
        <v>884</v>
      </c>
      <c r="E293" s="25">
        <v>3698.6559999999999</v>
      </c>
      <c r="F293" s="29" t="s">
        <v>0</v>
      </c>
      <c r="G293" s="29">
        <v>100</v>
      </c>
      <c r="H293" s="25" t="s">
        <v>0</v>
      </c>
      <c r="I293" s="29" t="s">
        <v>0</v>
      </c>
      <c r="J293" s="29" t="s">
        <v>0</v>
      </c>
      <c r="K293" s="29"/>
      <c r="L293" s="25"/>
      <c r="M293" s="25"/>
      <c r="N293" s="25">
        <f t="shared" si="13"/>
        <v>259</v>
      </c>
      <c r="O293" s="38"/>
      <c r="P293" s="25"/>
      <c r="Q293" s="29"/>
      <c r="R293" s="25"/>
      <c r="S293" s="25"/>
      <c r="T293" s="38"/>
      <c r="U293" s="29"/>
      <c r="V293" s="25" t="s">
        <v>0</v>
      </c>
      <c r="W293" s="25"/>
      <c r="X293" s="25"/>
      <c r="Y293" s="38"/>
      <c r="Z293" s="38"/>
      <c r="AA293" s="38"/>
      <c r="AB293" s="38"/>
      <c r="AC293" s="29"/>
      <c r="AD293" s="12"/>
    </row>
    <row r="294" spans="1:30" ht="11.25" customHeight="1">
      <c r="A294" s="14">
        <f>A293+1</f>
        <v>260</v>
      </c>
      <c r="B294" s="12" t="s">
        <v>333</v>
      </c>
      <c r="C294" s="29" t="s">
        <v>0</v>
      </c>
      <c r="D294" s="28">
        <v>884</v>
      </c>
      <c r="E294" s="25">
        <v>3698.6559999999999</v>
      </c>
      <c r="F294" s="29" t="s">
        <v>0</v>
      </c>
      <c r="G294" s="29">
        <v>100</v>
      </c>
      <c r="H294" s="25" t="s">
        <v>0</v>
      </c>
      <c r="I294" s="29" t="s">
        <v>0</v>
      </c>
      <c r="J294" s="29" t="s">
        <v>0</v>
      </c>
      <c r="K294" s="29"/>
      <c r="L294" s="25"/>
      <c r="M294" s="25"/>
      <c r="N294" s="25">
        <f t="shared" si="13"/>
        <v>260</v>
      </c>
      <c r="O294" s="38"/>
      <c r="P294" s="25"/>
      <c r="Q294" s="29"/>
      <c r="R294" s="25"/>
      <c r="S294" s="25"/>
      <c r="T294" s="38"/>
      <c r="U294" s="29"/>
      <c r="V294" s="25" t="s">
        <v>0</v>
      </c>
      <c r="W294" s="25"/>
      <c r="X294" s="25"/>
      <c r="Y294" s="38"/>
      <c r="Z294" s="38"/>
      <c r="AA294" s="38"/>
      <c r="AB294" s="38"/>
      <c r="AC294" s="29"/>
      <c r="AD294" s="12"/>
    </row>
    <row r="295" spans="1:30" ht="11.25" customHeight="1">
      <c r="A295" s="14">
        <f t="shared" ref="A295:A306" si="15">A294+1</f>
        <v>261</v>
      </c>
      <c r="B295" s="12" t="s">
        <v>334</v>
      </c>
      <c r="C295" s="27">
        <v>15.787333333333335</v>
      </c>
      <c r="D295" s="28">
        <v>725.96892684599879</v>
      </c>
      <c r="E295" s="28">
        <v>3037.4539899236593</v>
      </c>
      <c r="F295" s="29">
        <v>0.4147000074386597</v>
      </c>
      <c r="G295" s="39">
        <v>82.361000000000004</v>
      </c>
      <c r="H295" s="28">
        <v>200.55</v>
      </c>
      <c r="I295" s="29">
        <v>6.3299992561332896E-2</v>
      </c>
      <c r="J295" s="29" t="s">
        <v>0</v>
      </c>
      <c r="K295" s="27">
        <v>1.3736666666666668</v>
      </c>
      <c r="L295" s="49">
        <v>9.423</v>
      </c>
      <c r="M295" s="49">
        <v>1.4673333333333334</v>
      </c>
      <c r="N295" s="25">
        <f t="shared" si="13"/>
        <v>261</v>
      </c>
      <c r="O295" s="48" t="s">
        <v>36</v>
      </c>
      <c r="P295" s="49">
        <v>27.700333333333333</v>
      </c>
      <c r="Q295" s="52">
        <v>0.15400000000000003</v>
      </c>
      <c r="R295" s="49">
        <v>578.69466666666676</v>
      </c>
      <c r="S295" s="49">
        <v>14.782999999999999</v>
      </c>
      <c r="T295" s="48" t="s">
        <v>36</v>
      </c>
      <c r="U295" s="52" t="s">
        <v>36</v>
      </c>
      <c r="V295" s="49">
        <v>923.54499999999996</v>
      </c>
      <c r="W295" s="49"/>
      <c r="X295" s="49"/>
      <c r="Y295" s="48" t="s">
        <v>36</v>
      </c>
      <c r="Z295" s="48" t="s">
        <v>36</v>
      </c>
      <c r="AA295" s="48" t="s">
        <v>36</v>
      </c>
      <c r="AB295" s="48" t="s">
        <v>36</v>
      </c>
      <c r="AC295" s="52" t="s">
        <v>36</v>
      </c>
      <c r="AD295" s="12"/>
    </row>
    <row r="296" spans="1:30" ht="11.25" customHeight="1">
      <c r="A296" s="14">
        <f t="shared" si="15"/>
        <v>262</v>
      </c>
      <c r="B296" s="12" t="s">
        <v>335</v>
      </c>
      <c r="C296" s="27">
        <v>13.627333333333334</v>
      </c>
      <c r="D296" s="28">
        <v>757.5404607259967</v>
      </c>
      <c r="E296" s="28">
        <v>3169.5492876775702</v>
      </c>
      <c r="F296" s="29">
        <v>0.3955600070953369</v>
      </c>
      <c r="G296" s="39">
        <v>86.039333333333332</v>
      </c>
      <c r="H296" s="28">
        <v>213.95166666666668</v>
      </c>
      <c r="I296" s="29">
        <v>0</v>
      </c>
      <c r="J296" s="29" t="s">
        <v>0</v>
      </c>
      <c r="K296" s="27">
        <v>0.05</v>
      </c>
      <c r="L296" s="28">
        <v>3.6080000000000001</v>
      </c>
      <c r="M296" s="28">
        <v>1.429</v>
      </c>
      <c r="N296" s="25">
        <f t="shared" si="13"/>
        <v>262</v>
      </c>
      <c r="O296" s="38" t="s">
        <v>36</v>
      </c>
      <c r="P296" s="28">
        <v>7.0716666666666663</v>
      </c>
      <c r="Q296" s="29" t="s">
        <v>36</v>
      </c>
      <c r="R296" s="28">
        <v>3.8486666666666669</v>
      </c>
      <c r="S296" s="28">
        <v>5.1983333333333333</v>
      </c>
      <c r="T296" s="30">
        <v>4.1333333333333333E-2</v>
      </c>
      <c r="U296" s="29" t="s">
        <v>36</v>
      </c>
      <c r="V296" s="25">
        <v>1013.09</v>
      </c>
      <c r="W296" s="25"/>
      <c r="X296" s="25"/>
      <c r="Y296" s="38" t="s">
        <v>36</v>
      </c>
      <c r="Z296" s="38" t="s">
        <v>36</v>
      </c>
      <c r="AA296" s="38" t="s">
        <v>36</v>
      </c>
      <c r="AB296" s="38" t="s">
        <v>36</v>
      </c>
      <c r="AC296" s="29" t="s">
        <v>36</v>
      </c>
      <c r="AD296" s="12"/>
    </row>
    <row r="297" spans="1:30" ht="11.25" customHeight="1">
      <c r="A297" s="14">
        <f t="shared" si="15"/>
        <v>263</v>
      </c>
      <c r="B297" s="12" t="s">
        <v>336</v>
      </c>
      <c r="C297" s="27">
        <v>32.231333333333339</v>
      </c>
      <c r="D297" s="28">
        <v>596.11951695632945</v>
      </c>
      <c r="E297" s="28">
        <v>2494.1640589452827</v>
      </c>
      <c r="F297" s="29" t="s">
        <v>36</v>
      </c>
      <c r="G297" s="39">
        <v>67.434333333333342</v>
      </c>
      <c r="H297" s="25" t="s">
        <v>0</v>
      </c>
      <c r="I297" s="29">
        <v>0</v>
      </c>
      <c r="J297" s="29" t="s">
        <v>0</v>
      </c>
      <c r="K297" s="27">
        <v>1.9423333333333332</v>
      </c>
      <c r="L297" s="49">
        <v>5.556</v>
      </c>
      <c r="M297" s="49">
        <v>1.1306666666666665</v>
      </c>
      <c r="N297" s="25">
        <f t="shared" si="13"/>
        <v>263</v>
      </c>
      <c r="O297" s="48" t="s">
        <v>36</v>
      </c>
      <c r="P297" s="49">
        <v>7.258</v>
      </c>
      <c r="Q297" s="52">
        <v>8.7333333333333332E-2</v>
      </c>
      <c r="R297" s="49">
        <v>894.0386666666667</v>
      </c>
      <c r="S297" s="49">
        <v>21.419666666666668</v>
      </c>
      <c r="T297" s="48" t="s">
        <v>36</v>
      </c>
      <c r="U297" s="52" t="s">
        <v>36</v>
      </c>
      <c r="V297" s="49">
        <v>462.12333333333328</v>
      </c>
      <c r="W297" s="49"/>
      <c r="X297" s="49"/>
      <c r="Y297" s="31" t="s">
        <v>36</v>
      </c>
      <c r="Z297" s="31" t="s">
        <v>36</v>
      </c>
      <c r="AA297" s="31" t="s">
        <v>36</v>
      </c>
      <c r="AB297" s="48" t="s">
        <v>36</v>
      </c>
      <c r="AC297" s="52" t="s">
        <v>36</v>
      </c>
      <c r="AD297" s="12"/>
    </row>
    <row r="298" spans="1:30" ht="11.25" customHeight="1">
      <c r="A298" s="14">
        <f t="shared" si="15"/>
        <v>264</v>
      </c>
      <c r="B298" s="12" t="s">
        <v>337</v>
      </c>
      <c r="C298" s="27">
        <v>19.585666666666665</v>
      </c>
      <c r="D298" s="28">
        <v>722.52562580490098</v>
      </c>
      <c r="E298" s="28">
        <v>3023.0472183677057</v>
      </c>
      <c r="F298" s="29" t="s">
        <v>36</v>
      </c>
      <c r="G298" s="27">
        <v>81.73366666666665</v>
      </c>
      <c r="H298" s="25" t="s">
        <v>0</v>
      </c>
      <c r="I298" s="29">
        <v>0</v>
      </c>
      <c r="J298" s="29" t="s">
        <v>0</v>
      </c>
      <c r="K298" s="27">
        <v>0.16066666666666665</v>
      </c>
      <c r="L298" s="49">
        <v>2.597</v>
      </c>
      <c r="M298" s="49">
        <v>0.54300000000000004</v>
      </c>
      <c r="N298" s="25">
        <f t="shared" si="13"/>
        <v>264</v>
      </c>
      <c r="O298" s="48" t="s">
        <v>36</v>
      </c>
      <c r="P298" s="49">
        <v>3.7490000000000001</v>
      </c>
      <c r="Q298" s="52">
        <v>5.2666666666666667E-2</v>
      </c>
      <c r="R298" s="49">
        <v>77.891000000000005</v>
      </c>
      <c r="S298" s="49">
        <v>1.7696666666666667</v>
      </c>
      <c r="T298" s="48" t="s">
        <v>36</v>
      </c>
      <c r="U298" s="52" t="s">
        <v>36</v>
      </c>
      <c r="V298" s="49">
        <v>534.37666666666667</v>
      </c>
      <c r="W298" s="49"/>
      <c r="X298" s="49"/>
      <c r="Y298" s="31" t="s">
        <v>36</v>
      </c>
      <c r="Z298" s="31" t="s">
        <v>36</v>
      </c>
      <c r="AA298" s="31" t="s">
        <v>36</v>
      </c>
      <c r="AB298" s="48" t="s">
        <v>36</v>
      </c>
      <c r="AC298" s="52" t="s">
        <v>36</v>
      </c>
      <c r="AD298" s="12"/>
    </row>
    <row r="299" spans="1:30" ht="11.25" customHeight="1">
      <c r="A299" s="14">
        <f t="shared" si="15"/>
        <v>265</v>
      </c>
      <c r="B299" s="12" t="s">
        <v>338</v>
      </c>
      <c r="C299" s="27">
        <v>31.968999999999998</v>
      </c>
      <c r="D299" s="28">
        <v>594.4516933333332</v>
      </c>
      <c r="E299" s="28">
        <v>2487.1858849066662</v>
      </c>
      <c r="F299" s="29" t="s">
        <v>36</v>
      </c>
      <c r="G299" s="27">
        <v>67.245666666666651</v>
      </c>
      <c r="H299" s="25" t="s">
        <v>0</v>
      </c>
      <c r="I299" s="29">
        <v>0</v>
      </c>
      <c r="J299" s="29" t="s">
        <v>0</v>
      </c>
      <c r="K299" s="27">
        <v>1.2496666666666665</v>
      </c>
      <c r="L299" s="49">
        <v>4.543333333333333</v>
      </c>
      <c r="M299" s="49">
        <v>1.2336666666666667</v>
      </c>
      <c r="N299" s="25">
        <f t="shared" si="13"/>
        <v>265</v>
      </c>
      <c r="O299" s="48" t="s">
        <v>36</v>
      </c>
      <c r="P299" s="49">
        <v>5.9653333333333336</v>
      </c>
      <c r="Q299" s="52" t="s">
        <v>36</v>
      </c>
      <c r="R299" s="49">
        <v>560.79766666666671</v>
      </c>
      <c r="S299" s="49">
        <v>14.711333333333334</v>
      </c>
      <c r="T299" s="48" t="s">
        <v>36</v>
      </c>
      <c r="U299" s="52" t="s">
        <v>36</v>
      </c>
      <c r="V299" s="49">
        <v>385.38666666666671</v>
      </c>
      <c r="W299" s="49"/>
      <c r="X299" s="49"/>
      <c r="Y299" s="48" t="s">
        <v>36</v>
      </c>
      <c r="Z299" s="48" t="s">
        <v>36</v>
      </c>
      <c r="AA299" s="48" t="s">
        <v>36</v>
      </c>
      <c r="AB299" s="48" t="s">
        <v>36</v>
      </c>
      <c r="AC299" s="52" t="s">
        <v>36</v>
      </c>
      <c r="AD299" s="12"/>
    </row>
    <row r="300" spans="1:30" ht="11.25" customHeight="1">
      <c r="A300" s="14">
        <f t="shared" si="15"/>
        <v>266</v>
      </c>
      <c r="B300" s="12" t="s">
        <v>339</v>
      </c>
      <c r="C300" s="27">
        <v>33.369999999999997</v>
      </c>
      <c r="D300" s="28">
        <v>593.13749023818968</v>
      </c>
      <c r="E300" s="28">
        <v>2481.6872591565857</v>
      </c>
      <c r="F300" s="29" t="s">
        <v>36</v>
      </c>
      <c r="G300" s="27">
        <v>67.096999999999994</v>
      </c>
      <c r="H300" s="25" t="s">
        <v>0</v>
      </c>
      <c r="I300" s="29">
        <v>0</v>
      </c>
      <c r="J300" s="29" t="s">
        <v>0</v>
      </c>
      <c r="K300" s="27">
        <v>9.6000000000000016E-2</v>
      </c>
      <c r="L300" s="49">
        <v>4.9636666666666667</v>
      </c>
      <c r="M300" s="49">
        <v>1.1493333333333335</v>
      </c>
      <c r="N300" s="25">
        <f t="shared" si="13"/>
        <v>266</v>
      </c>
      <c r="O300" s="48" t="s">
        <v>36</v>
      </c>
      <c r="P300" s="49">
        <v>7.1613333333333342</v>
      </c>
      <c r="Q300" s="52">
        <v>7.6666666666666675E-2</v>
      </c>
      <c r="R300" s="49">
        <v>33.194333333333333</v>
      </c>
      <c r="S300" s="49">
        <v>4.7300000000000004</v>
      </c>
      <c r="T300" s="48" t="s">
        <v>36</v>
      </c>
      <c r="U300" s="52" t="s">
        <v>36</v>
      </c>
      <c r="V300" s="49">
        <v>245.1</v>
      </c>
      <c r="W300" s="49"/>
      <c r="X300" s="49"/>
      <c r="Y300" s="31" t="s">
        <v>36</v>
      </c>
      <c r="Z300" s="31" t="s">
        <v>36</v>
      </c>
      <c r="AA300" s="31" t="s">
        <v>36</v>
      </c>
      <c r="AB300" s="48" t="s">
        <v>36</v>
      </c>
      <c r="AC300" s="52" t="s">
        <v>36</v>
      </c>
      <c r="AD300" s="12"/>
    </row>
    <row r="301" spans="1:30" ht="11.25" customHeight="1">
      <c r="A301" s="14">
        <f t="shared" si="15"/>
        <v>267</v>
      </c>
      <c r="B301" s="12" t="s">
        <v>340</v>
      </c>
      <c r="C301" s="29" t="s">
        <v>0</v>
      </c>
      <c r="D301" s="28">
        <v>884</v>
      </c>
      <c r="E301" s="25">
        <v>3698.6559999999999</v>
      </c>
      <c r="F301" s="29" t="s">
        <v>0</v>
      </c>
      <c r="G301" s="29">
        <v>100</v>
      </c>
      <c r="H301" s="25" t="s">
        <v>0</v>
      </c>
      <c r="I301" s="29" t="s">
        <v>0</v>
      </c>
      <c r="J301" s="29" t="s">
        <v>0</v>
      </c>
      <c r="K301" s="29"/>
      <c r="L301" s="25"/>
      <c r="M301" s="25"/>
      <c r="N301" s="25">
        <f t="shared" si="13"/>
        <v>267</v>
      </c>
      <c r="O301" s="38"/>
      <c r="P301" s="25"/>
      <c r="Q301" s="29"/>
      <c r="R301" s="25"/>
      <c r="S301" s="25"/>
      <c r="T301" s="38"/>
      <c r="U301" s="29"/>
      <c r="V301" s="25" t="s">
        <v>0</v>
      </c>
      <c r="W301" s="25"/>
      <c r="X301" s="25"/>
      <c r="Y301" s="38"/>
      <c r="Z301" s="38"/>
      <c r="AA301" s="38"/>
      <c r="AB301" s="38"/>
      <c r="AC301" s="29"/>
      <c r="AD301" s="12"/>
    </row>
    <row r="302" spans="1:30" ht="11.25" customHeight="1">
      <c r="A302" s="14">
        <f t="shared" si="15"/>
        <v>268</v>
      </c>
      <c r="B302" s="12" t="s">
        <v>341</v>
      </c>
      <c r="C302" s="29" t="s">
        <v>0</v>
      </c>
      <c r="D302" s="28">
        <v>884</v>
      </c>
      <c r="E302" s="25">
        <v>3698.6559999999999</v>
      </c>
      <c r="F302" s="29" t="s">
        <v>0</v>
      </c>
      <c r="G302" s="29">
        <v>100</v>
      </c>
      <c r="H302" s="25" t="s">
        <v>0</v>
      </c>
      <c r="I302" s="29" t="s">
        <v>0</v>
      </c>
      <c r="J302" s="29" t="s">
        <v>0</v>
      </c>
      <c r="K302" s="29"/>
      <c r="L302" s="25"/>
      <c r="M302" s="25"/>
      <c r="N302" s="25">
        <f t="shared" si="13"/>
        <v>268</v>
      </c>
      <c r="O302" s="38"/>
      <c r="P302" s="25"/>
      <c r="Q302" s="29"/>
      <c r="R302" s="25"/>
      <c r="S302" s="25"/>
      <c r="T302" s="38"/>
      <c r="U302" s="29"/>
      <c r="V302" s="25" t="s">
        <v>0</v>
      </c>
      <c r="W302" s="25"/>
      <c r="X302" s="25"/>
      <c r="Y302" s="38"/>
      <c r="Z302" s="38"/>
      <c r="AA302" s="38"/>
      <c r="AB302" s="38"/>
      <c r="AC302" s="29"/>
      <c r="AD302" s="12"/>
    </row>
    <row r="303" spans="1:30" ht="11.25" customHeight="1">
      <c r="A303" s="14">
        <f t="shared" si="15"/>
        <v>269</v>
      </c>
      <c r="B303" s="12" t="s">
        <v>342</v>
      </c>
      <c r="C303" s="29" t="s">
        <v>0</v>
      </c>
      <c r="D303" s="28">
        <v>884</v>
      </c>
      <c r="E303" s="25">
        <v>3698.6559999999999</v>
      </c>
      <c r="F303" s="29" t="s">
        <v>0</v>
      </c>
      <c r="G303" s="29">
        <v>100</v>
      </c>
      <c r="H303" s="25" t="s">
        <v>0</v>
      </c>
      <c r="I303" s="29" t="s">
        <v>0</v>
      </c>
      <c r="J303" s="29" t="s">
        <v>0</v>
      </c>
      <c r="K303" s="29"/>
      <c r="L303" s="25"/>
      <c r="M303" s="25"/>
      <c r="N303" s="25">
        <f t="shared" si="13"/>
        <v>269</v>
      </c>
      <c r="O303" s="38"/>
      <c r="P303" s="25"/>
      <c r="Q303" s="29"/>
      <c r="R303" s="25"/>
      <c r="S303" s="25"/>
      <c r="T303" s="38"/>
      <c r="U303" s="29"/>
      <c r="V303" s="25" t="s">
        <v>0</v>
      </c>
      <c r="W303" s="25"/>
      <c r="X303" s="25"/>
      <c r="Y303" s="38"/>
      <c r="Z303" s="38"/>
      <c r="AA303" s="38"/>
      <c r="AB303" s="38"/>
      <c r="AC303" s="29"/>
      <c r="AD303" s="12"/>
    </row>
    <row r="304" spans="1:30" ht="11.25" customHeight="1">
      <c r="A304" s="14">
        <f t="shared" si="15"/>
        <v>270</v>
      </c>
      <c r="B304" s="12" t="s">
        <v>343</v>
      </c>
      <c r="C304" s="29" t="s">
        <v>0</v>
      </c>
      <c r="D304" s="28">
        <v>884</v>
      </c>
      <c r="E304" s="25">
        <v>3698.6559999999999</v>
      </c>
      <c r="F304" s="29" t="s">
        <v>0</v>
      </c>
      <c r="G304" s="29">
        <v>100</v>
      </c>
      <c r="H304" s="25" t="s">
        <v>0</v>
      </c>
      <c r="I304" s="29" t="s">
        <v>0</v>
      </c>
      <c r="J304" s="29" t="s">
        <v>0</v>
      </c>
      <c r="K304" s="29"/>
      <c r="L304" s="25"/>
      <c r="M304" s="25"/>
      <c r="N304" s="25">
        <f t="shared" si="13"/>
        <v>270</v>
      </c>
      <c r="O304" s="38"/>
      <c r="P304" s="25"/>
      <c r="Q304" s="29"/>
      <c r="R304" s="25"/>
      <c r="S304" s="25"/>
      <c r="T304" s="38"/>
      <c r="U304" s="29"/>
      <c r="V304" s="25" t="s">
        <v>0</v>
      </c>
      <c r="W304" s="25"/>
      <c r="X304" s="25"/>
      <c r="Y304" s="38"/>
      <c r="Z304" s="38"/>
      <c r="AA304" s="38"/>
      <c r="AB304" s="38"/>
      <c r="AC304" s="29"/>
      <c r="AD304" s="12"/>
    </row>
    <row r="305" spans="1:30" ht="11.25" customHeight="1">
      <c r="A305" s="14">
        <f t="shared" si="15"/>
        <v>271</v>
      </c>
      <c r="B305" s="12" t="s">
        <v>344</v>
      </c>
      <c r="C305" s="29" t="s">
        <v>0</v>
      </c>
      <c r="D305" s="28">
        <v>884</v>
      </c>
      <c r="E305" s="25">
        <v>3698.6559999999999</v>
      </c>
      <c r="F305" s="29" t="s">
        <v>0</v>
      </c>
      <c r="G305" s="29">
        <v>100</v>
      </c>
      <c r="H305" s="25" t="s">
        <v>0</v>
      </c>
      <c r="I305" s="29" t="s">
        <v>0</v>
      </c>
      <c r="J305" s="29" t="s">
        <v>0</v>
      </c>
      <c r="K305" s="29"/>
      <c r="L305" s="25"/>
      <c r="M305" s="25"/>
      <c r="N305" s="25">
        <f t="shared" si="13"/>
        <v>271</v>
      </c>
      <c r="O305" s="38"/>
      <c r="P305" s="25"/>
      <c r="Q305" s="29"/>
      <c r="R305" s="25"/>
      <c r="S305" s="25"/>
      <c r="T305" s="38"/>
      <c r="U305" s="29"/>
      <c r="V305" s="25" t="s">
        <v>0</v>
      </c>
      <c r="W305" s="25"/>
      <c r="X305" s="25"/>
      <c r="Y305" s="38"/>
      <c r="Z305" s="38"/>
      <c r="AA305" s="38"/>
      <c r="AB305" s="38"/>
      <c r="AC305" s="29"/>
      <c r="AD305" s="12"/>
    </row>
    <row r="306" spans="1:30" ht="11.25" customHeight="1">
      <c r="A306" s="14">
        <f t="shared" si="15"/>
        <v>272</v>
      </c>
      <c r="B306" s="12" t="s">
        <v>345</v>
      </c>
      <c r="C306" s="29" t="s">
        <v>0</v>
      </c>
      <c r="D306" s="28">
        <v>884</v>
      </c>
      <c r="E306" s="25">
        <v>3698.6560638427736</v>
      </c>
      <c r="F306" s="29" t="s">
        <v>0</v>
      </c>
      <c r="G306" s="29">
        <v>100</v>
      </c>
      <c r="H306" s="25" t="s">
        <v>0</v>
      </c>
      <c r="I306" s="29" t="s">
        <v>0</v>
      </c>
      <c r="J306" s="29" t="s">
        <v>0</v>
      </c>
      <c r="K306" s="29"/>
      <c r="L306" s="25"/>
      <c r="M306" s="25"/>
      <c r="N306" s="25">
        <f t="shared" si="13"/>
        <v>272</v>
      </c>
      <c r="O306" s="38"/>
      <c r="P306" s="25"/>
      <c r="Q306" s="29"/>
      <c r="R306" s="25"/>
      <c r="S306" s="25"/>
      <c r="T306" s="38"/>
      <c r="U306" s="29"/>
      <c r="V306" s="25" t="s">
        <v>0</v>
      </c>
      <c r="W306" s="25"/>
      <c r="X306" s="25"/>
      <c r="Y306" s="38"/>
      <c r="Z306" s="38"/>
      <c r="AA306" s="38"/>
      <c r="AB306" s="38"/>
      <c r="AC306" s="29"/>
      <c r="AD306" s="12"/>
    </row>
    <row r="307" spans="1:30" ht="11.25" customHeight="1">
      <c r="I307" s="29"/>
      <c r="N307" s="25"/>
    </row>
    <row r="308" spans="1:30" ht="11.25" customHeight="1">
      <c r="A308" s="151" t="s">
        <v>346</v>
      </c>
      <c r="B308" s="151"/>
      <c r="I308" s="29"/>
      <c r="N308" s="25"/>
    </row>
    <row r="309" spans="1:30" ht="11.25" customHeight="1">
      <c r="B309" s="89"/>
      <c r="I309" s="29"/>
      <c r="N309" s="25"/>
    </row>
    <row r="310" spans="1:30" s="98" customFormat="1" ht="11.25" customHeight="1">
      <c r="A310" s="108">
        <f>A306+1</f>
        <v>273</v>
      </c>
      <c r="B310" s="98" t="s">
        <v>67</v>
      </c>
      <c r="C310" s="99">
        <v>74.322333333333333</v>
      </c>
      <c r="D310" s="100">
        <v>111.6155034511884</v>
      </c>
      <c r="E310" s="100">
        <v>466.99926643977227</v>
      </c>
      <c r="F310" s="101">
        <v>23.524999999999999</v>
      </c>
      <c r="G310" s="99">
        <v>1.2376666666666667</v>
      </c>
      <c r="H310" s="102">
        <v>102.79866666666668</v>
      </c>
      <c r="I310" s="101">
        <v>0</v>
      </c>
      <c r="J310" s="107" t="s">
        <v>0</v>
      </c>
      <c r="K310" s="99">
        <v>1.6483333333333334</v>
      </c>
      <c r="L310" s="102">
        <v>22.607000000000003</v>
      </c>
      <c r="M310" s="102">
        <v>20.245666666666665</v>
      </c>
      <c r="N310" s="25">
        <f t="shared" si="13"/>
        <v>273</v>
      </c>
      <c r="O310" s="103" t="s">
        <v>36</v>
      </c>
      <c r="P310" s="102">
        <v>337.85733333333332</v>
      </c>
      <c r="Q310" s="99">
        <v>0.52599999999999991</v>
      </c>
      <c r="R310" s="102">
        <v>334.39133333333331</v>
      </c>
      <c r="S310" s="102">
        <v>155.636</v>
      </c>
      <c r="T310" s="103">
        <v>3.4000000000000002E-2</v>
      </c>
      <c r="U310" s="99">
        <v>0.51333333333333331</v>
      </c>
      <c r="V310" s="102" t="s">
        <v>36</v>
      </c>
      <c r="W310" s="102" t="s">
        <v>36</v>
      </c>
      <c r="X310" s="102" t="s">
        <v>36</v>
      </c>
      <c r="Y310" s="103" t="s">
        <v>36</v>
      </c>
      <c r="Z310" s="103" t="s">
        <v>36</v>
      </c>
      <c r="AA310" s="103" t="s">
        <v>36</v>
      </c>
      <c r="AB310" s="103">
        <v>0.4366666666666667</v>
      </c>
      <c r="AC310" s="107"/>
    </row>
    <row r="311" spans="1:30" s="98" customFormat="1" ht="11.25" customHeight="1">
      <c r="A311" s="108">
        <f>A310+1</f>
        <v>274</v>
      </c>
      <c r="B311" s="98" t="s">
        <v>68</v>
      </c>
      <c r="C311" s="99">
        <v>79.733666666666664</v>
      </c>
      <c r="D311" s="100">
        <v>91.103548395554228</v>
      </c>
      <c r="E311" s="100">
        <v>381.17724648699891</v>
      </c>
      <c r="F311" s="101">
        <v>19.345833333333331</v>
      </c>
      <c r="G311" s="99">
        <v>0.94200000000000006</v>
      </c>
      <c r="H311" s="102">
        <v>86.860333333333344</v>
      </c>
      <c r="I311" s="101">
        <v>0</v>
      </c>
      <c r="J311" s="107" t="s">
        <v>0</v>
      </c>
      <c r="K311" s="99">
        <v>0.88933333333333342</v>
      </c>
      <c r="L311" s="102">
        <v>16.733333333333331</v>
      </c>
      <c r="M311" s="102">
        <v>15.742333333333335</v>
      </c>
      <c r="N311" s="25">
        <f t="shared" si="13"/>
        <v>274</v>
      </c>
      <c r="O311" s="103" t="s">
        <v>36</v>
      </c>
      <c r="P311" s="102">
        <v>350.69733333333335</v>
      </c>
      <c r="Q311" s="99">
        <v>0.32733333333333331</v>
      </c>
      <c r="R311" s="102">
        <v>189.33766666666665</v>
      </c>
      <c r="S311" s="102">
        <v>145.67033333333333</v>
      </c>
      <c r="T311" s="103">
        <v>2.7333333333333334E-2</v>
      </c>
      <c r="U311" s="99">
        <v>0.435</v>
      </c>
      <c r="V311" s="102" t="s">
        <v>36</v>
      </c>
      <c r="W311" s="102" t="s">
        <v>36</v>
      </c>
      <c r="X311" s="102" t="s">
        <v>36</v>
      </c>
      <c r="Y311" s="103" t="s">
        <v>36</v>
      </c>
      <c r="Z311" s="103" t="s">
        <v>36</v>
      </c>
      <c r="AA311" s="103" t="s">
        <v>36</v>
      </c>
      <c r="AB311" s="103" t="s">
        <v>36</v>
      </c>
      <c r="AC311" s="107"/>
    </row>
    <row r="312" spans="1:30" ht="11.25" customHeight="1">
      <c r="A312" s="14">
        <f>A311+1</f>
        <v>275</v>
      </c>
      <c r="B312" s="12" t="s">
        <v>347</v>
      </c>
      <c r="C312" s="27">
        <v>86.416666666666671</v>
      </c>
      <c r="D312" s="28">
        <v>59.11303324858347</v>
      </c>
      <c r="E312" s="28">
        <v>247.32893111207323</v>
      </c>
      <c r="F312" s="27">
        <v>13.083333333333332</v>
      </c>
      <c r="G312" s="39">
        <v>0.36</v>
      </c>
      <c r="H312" s="49">
        <v>31.406666666666666</v>
      </c>
      <c r="I312" s="29">
        <v>0</v>
      </c>
      <c r="J312" s="29" t="s">
        <v>0</v>
      </c>
      <c r="K312" s="27">
        <v>0.63</v>
      </c>
      <c r="L312" s="28">
        <v>10.174666666666667</v>
      </c>
      <c r="M312" s="28">
        <v>14.497333333333335</v>
      </c>
      <c r="N312" s="25">
        <f t="shared" si="13"/>
        <v>275</v>
      </c>
      <c r="O312" s="97">
        <v>5.3333333333333332E-3</v>
      </c>
      <c r="P312" s="28">
        <v>90.54</v>
      </c>
      <c r="Q312" s="27">
        <v>0.106</v>
      </c>
      <c r="R312" s="28">
        <v>78.515000000000001</v>
      </c>
      <c r="S312" s="28">
        <v>148.35133333333332</v>
      </c>
      <c r="T312" s="30">
        <v>0.13533333333333333</v>
      </c>
      <c r="U312" s="27">
        <v>0.39066666666666672</v>
      </c>
      <c r="V312" s="102" t="s">
        <v>36</v>
      </c>
      <c r="W312" s="102" t="s">
        <v>36</v>
      </c>
      <c r="X312" s="102" t="s">
        <v>36</v>
      </c>
      <c r="Y312" s="30">
        <v>3.6666666666666674E-2</v>
      </c>
      <c r="Z312" s="38" t="s">
        <v>36</v>
      </c>
      <c r="AA312" s="38" t="s">
        <v>36</v>
      </c>
      <c r="AB312" s="30">
        <v>4.5999999999999996</v>
      </c>
      <c r="AC312" s="29"/>
      <c r="AD312" s="12"/>
    </row>
    <row r="313" spans="1:30" s="98" customFormat="1" ht="11.25" customHeight="1">
      <c r="A313" s="14">
        <f>A312+1</f>
        <v>276</v>
      </c>
      <c r="B313" s="98" t="s">
        <v>672</v>
      </c>
      <c r="C313" s="99">
        <v>70.956999999999994</v>
      </c>
      <c r="D313" s="100">
        <v>129.64352590286731</v>
      </c>
      <c r="E313" s="100">
        <v>542.4285123775968</v>
      </c>
      <c r="F313" s="101">
        <v>27.610416666666666</v>
      </c>
      <c r="G313" s="99">
        <v>1.3023333333333333</v>
      </c>
      <c r="H313" s="102">
        <v>135.85300000000001</v>
      </c>
      <c r="I313" s="101">
        <v>0</v>
      </c>
      <c r="J313" s="107" t="s">
        <v>0</v>
      </c>
      <c r="K313" s="99">
        <v>1.59</v>
      </c>
      <c r="L313" s="102">
        <v>20.173666666666666</v>
      </c>
      <c r="M313" s="102">
        <v>22.111666666666668</v>
      </c>
      <c r="N313" s="25">
        <f t="shared" si="13"/>
        <v>276</v>
      </c>
      <c r="O313" s="103" t="s">
        <v>36</v>
      </c>
      <c r="P313" s="102">
        <v>581.1343333333333</v>
      </c>
      <c r="Q313" s="99">
        <v>0.32900000000000001</v>
      </c>
      <c r="R313" s="102">
        <v>305.09366666666665</v>
      </c>
      <c r="S313" s="102">
        <v>278.63900000000007</v>
      </c>
      <c r="T313" s="103" t="s">
        <v>36</v>
      </c>
      <c r="U313" s="99">
        <v>0.4383333333333333</v>
      </c>
      <c r="V313" s="102">
        <v>5.6866666666666665</v>
      </c>
      <c r="W313" s="102">
        <v>5.6866666666666665</v>
      </c>
      <c r="X313" s="102">
        <v>5.6866666666666665</v>
      </c>
      <c r="Y313" s="103">
        <v>0.03</v>
      </c>
      <c r="Z313" s="103" t="s">
        <v>36</v>
      </c>
      <c r="AA313" s="103" t="s">
        <v>36</v>
      </c>
      <c r="AB313" s="103">
        <v>0.4366666666666667</v>
      </c>
      <c r="AC313" s="107"/>
    </row>
    <row r="314" spans="1:30" ht="11.25" customHeight="1">
      <c r="A314" s="14">
        <f>A313+1</f>
        <v>277</v>
      </c>
      <c r="B314" s="12" t="s">
        <v>348</v>
      </c>
      <c r="C314" s="27">
        <v>64.5</v>
      </c>
      <c r="D314" s="28">
        <v>165.91056057890256</v>
      </c>
      <c r="E314" s="28">
        <v>694.16978546212829</v>
      </c>
      <c r="F314" s="27">
        <v>26.1875</v>
      </c>
      <c r="G314" s="39">
        <v>5.9966666666666661</v>
      </c>
      <c r="H314" s="25">
        <v>52.93866666666667</v>
      </c>
      <c r="I314" s="29">
        <v>0</v>
      </c>
      <c r="J314" s="29" t="s">
        <v>0</v>
      </c>
      <c r="K314" s="27">
        <v>1.53</v>
      </c>
      <c r="L314" s="28">
        <v>6.516</v>
      </c>
      <c r="M314" s="28">
        <v>29.481499999999997</v>
      </c>
      <c r="N314" s="25">
        <f t="shared" si="13"/>
        <v>277</v>
      </c>
      <c r="O314" s="38" t="s">
        <v>36</v>
      </c>
      <c r="P314" s="28">
        <v>211.00799999999998</v>
      </c>
      <c r="Q314" s="27">
        <v>1.2297499999999999</v>
      </c>
      <c r="R314" s="28">
        <v>362.1465</v>
      </c>
      <c r="S314" s="28">
        <v>279.86449999999996</v>
      </c>
      <c r="T314" s="30">
        <v>3.7749999999999999E-2</v>
      </c>
      <c r="U314" s="27">
        <v>0.58824999999999994</v>
      </c>
      <c r="V314" s="25" t="s">
        <v>36</v>
      </c>
      <c r="W314" s="25" t="s">
        <v>36</v>
      </c>
      <c r="X314" s="25" t="s">
        <v>36</v>
      </c>
      <c r="Y314" s="30">
        <v>0.15333333333333332</v>
      </c>
      <c r="Z314" s="30">
        <v>0.03</v>
      </c>
      <c r="AA314" s="38" t="s">
        <v>36</v>
      </c>
      <c r="AB314" s="38">
        <v>3.1666666666666665</v>
      </c>
      <c r="AC314" s="29"/>
      <c r="AD314" s="12"/>
    </row>
    <row r="315" spans="1:30" ht="11.25" customHeight="1">
      <c r="A315" s="14">
        <f>A314+1</f>
        <v>278</v>
      </c>
      <c r="B315" s="12" t="s">
        <v>349</v>
      </c>
      <c r="C315" s="37">
        <v>73.053333333333327</v>
      </c>
      <c r="D315" s="35">
        <v>117.50099999999998</v>
      </c>
      <c r="E315" s="41">
        <v>491.6241839999999</v>
      </c>
      <c r="F315" s="40">
        <v>25.68</v>
      </c>
      <c r="G315" s="62">
        <v>0.87</v>
      </c>
      <c r="H315" s="35">
        <v>47.8</v>
      </c>
      <c r="I315" s="29">
        <v>0</v>
      </c>
      <c r="J315" s="29" t="s">
        <v>0</v>
      </c>
      <c r="K315" s="62">
        <v>1.3066666666666669</v>
      </c>
      <c r="L315" s="35">
        <v>6.69</v>
      </c>
      <c r="M315" s="35">
        <v>32.226666666666667</v>
      </c>
      <c r="N315" s="25">
        <f t="shared" si="13"/>
        <v>278</v>
      </c>
      <c r="O315" s="54" t="s">
        <v>36</v>
      </c>
      <c r="P315" s="35">
        <v>253.85666666666665</v>
      </c>
      <c r="Q315" s="37">
        <v>1.2733333333333332</v>
      </c>
      <c r="R315" s="35">
        <v>30.303333333333331</v>
      </c>
      <c r="S315" s="51">
        <v>307.76333333333332</v>
      </c>
      <c r="T315" s="54">
        <v>8.666666666666667E-2</v>
      </c>
      <c r="U315" s="62">
        <v>0.4</v>
      </c>
      <c r="V315" s="51">
        <v>20.303333333333335</v>
      </c>
      <c r="W315" s="51">
        <v>20.303333333333335</v>
      </c>
      <c r="X315" s="51">
        <v>20</v>
      </c>
      <c r="Y315" s="54" t="s">
        <v>36</v>
      </c>
      <c r="Z315" s="54">
        <v>0.04</v>
      </c>
      <c r="AA315" s="54" t="s">
        <v>36</v>
      </c>
      <c r="AB315" s="54">
        <v>5.94</v>
      </c>
      <c r="AC315" s="37"/>
      <c r="AD315" s="12"/>
    </row>
    <row r="316" spans="1:30" ht="11.25" customHeight="1">
      <c r="A316" s="6"/>
      <c r="B316" s="5"/>
      <c r="C316" s="7"/>
      <c r="D316" s="149"/>
      <c r="E316" s="149"/>
      <c r="F316" s="7"/>
      <c r="G316" s="7"/>
      <c r="H316" s="8"/>
      <c r="I316" s="7" t="s">
        <v>93</v>
      </c>
      <c r="J316" s="7" t="s">
        <v>21</v>
      </c>
      <c r="K316" s="7"/>
      <c r="L316" s="8"/>
      <c r="M316" s="8"/>
      <c r="N316" s="6"/>
      <c r="O316" s="9"/>
      <c r="P316" s="8"/>
      <c r="Q316" s="7"/>
      <c r="R316" s="8"/>
      <c r="S316" s="8"/>
      <c r="T316" s="9"/>
      <c r="U316" s="7"/>
      <c r="V316" s="8"/>
      <c r="W316" s="8"/>
      <c r="X316" s="8"/>
      <c r="Y316" s="9"/>
      <c r="Z316" s="9"/>
      <c r="AA316" s="9"/>
      <c r="AB316" s="9"/>
      <c r="AC316" s="7" t="s">
        <v>94</v>
      </c>
      <c r="AD316" s="5"/>
    </row>
    <row r="317" spans="1:30" ht="11.25" customHeight="1">
      <c r="A317" s="13" t="s">
        <v>95</v>
      </c>
      <c r="B317" s="12"/>
      <c r="C317" s="10" t="s">
        <v>19</v>
      </c>
      <c r="D317" s="152" t="s">
        <v>96</v>
      </c>
      <c r="E317" s="152"/>
      <c r="F317" s="10" t="s">
        <v>20</v>
      </c>
      <c r="G317" s="10" t="s">
        <v>97</v>
      </c>
      <c r="H317" s="14" t="s">
        <v>35</v>
      </c>
      <c r="I317" s="10" t="s">
        <v>98</v>
      </c>
      <c r="J317" s="10" t="s">
        <v>99</v>
      </c>
      <c r="K317" s="10" t="s">
        <v>22</v>
      </c>
      <c r="L317" s="14" t="s">
        <v>23</v>
      </c>
      <c r="M317" s="14" t="s">
        <v>24</v>
      </c>
      <c r="N317" s="13" t="s">
        <v>95</v>
      </c>
      <c r="O317" s="15" t="s">
        <v>25</v>
      </c>
      <c r="P317" s="14" t="s">
        <v>26</v>
      </c>
      <c r="Q317" s="10" t="s">
        <v>27</v>
      </c>
      <c r="R317" s="14" t="s">
        <v>28</v>
      </c>
      <c r="S317" s="14" t="s">
        <v>29</v>
      </c>
      <c r="T317" s="15" t="s">
        <v>30</v>
      </c>
      <c r="U317" s="10" t="s">
        <v>31</v>
      </c>
      <c r="V317" s="14" t="s">
        <v>32</v>
      </c>
      <c r="W317" s="14" t="s">
        <v>100</v>
      </c>
      <c r="X317" s="14" t="s">
        <v>101</v>
      </c>
      <c r="Y317" s="15" t="s">
        <v>33</v>
      </c>
      <c r="Z317" s="15" t="s">
        <v>34</v>
      </c>
      <c r="AA317" s="15" t="s">
        <v>102</v>
      </c>
      <c r="AB317" s="15" t="s">
        <v>103</v>
      </c>
      <c r="AC317" s="10" t="s">
        <v>92</v>
      </c>
      <c r="AD317" s="12"/>
    </row>
    <row r="318" spans="1:30" ht="11.25" customHeight="1">
      <c r="A318" s="16" t="s">
        <v>104</v>
      </c>
      <c r="B318" s="17" t="s">
        <v>105</v>
      </c>
      <c r="C318" s="18" t="s">
        <v>106</v>
      </c>
      <c r="D318" s="19" t="s">
        <v>107</v>
      </c>
      <c r="E318" s="19" t="s">
        <v>108</v>
      </c>
      <c r="F318" s="18" t="s">
        <v>109</v>
      </c>
      <c r="G318" s="18" t="s">
        <v>109</v>
      </c>
      <c r="H318" s="19" t="s">
        <v>110</v>
      </c>
      <c r="I318" s="18" t="s">
        <v>109</v>
      </c>
      <c r="J318" s="18" t="s">
        <v>109</v>
      </c>
      <c r="K318" s="18" t="s">
        <v>109</v>
      </c>
      <c r="L318" s="19" t="s">
        <v>110</v>
      </c>
      <c r="M318" s="19" t="s">
        <v>110</v>
      </c>
      <c r="N318" s="16" t="s">
        <v>104</v>
      </c>
      <c r="O318" s="20" t="s">
        <v>110</v>
      </c>
      <c r="P318" s="19" t="s">
        <v>110</v>
      </c>
      <c r="Q318" s="18" t="s">
        <v>110</v>
      </c>
      <c r="R318" s="19" t="s">
        <v>110</v>
      </c>
      <c r="S318" s="19" t="s">
        <v>110</v>
      </c>
      <c r="T318" s="20" t="s">
        <v>110</v>
      </c>
      <c r="U318" s="18" t="s">
        <v>110</v>
      </c>
      <c r="V318" s="19" t="s">
        <v>111</v>
      </c>
      <c r="W318" s="19" t="s">
        <v>111</v>
      </c>
      <c r="X318" s="19" t="s">
        <v>111</v>
      </c>
      <c r="Y318" s="20" t="s">
        <v>110</v>
      </c>
      <c r="Z318" s="20" t="s">
        <v>110</v>
      </c>
      <c r="AA318" s="20" t="s">
        <v>110</v>
      </c>
      <c r="AB318" s="20" t="s">
        <v>110</v>
      </c>
      <c r="AC318" s="18" t="s">
        <v>110</v>
      </c>
      <c r="AD318" s="17"/>
    </row>
    <row r="319" spans="1:30" ht="11.25" customHeight="1">
      <c r="A319" s="14">
        <f>A315+1</f>
        <v>279</v>
      </c>
      <c r="B319" s="12" t="s">
        <v>350</v>
      </c>
      <c r="C319" s="37">
        <v>47.886666666666663</v>
      </c>
      <c r="D319" s="35">
        <v>135.89296666666664</v>
      </c>
      <c r="E319" s="41">
        <v>568.57617253333319</v>
      </c>
      <c r="F319" s="40">
        <v>29.036666666666665</v>
      </c>
      <c r="G319" s="62">
        <v>1.32</v>
      </c>
      <c r="H319" s="35">
        <v>138.88</v>
      </c>
      <c r="I319" s="29">
        <v>0</v>
      </c>
      <c r="J319" s="29" t="s">
        <v>0</v>
      </c>
      <c r="K319" s="62">
        <v>22.5</v>
      </c>
      <c r="L319" s="35">
        <v>156.96666666666667</v>
      </c>
      <c r="M319" s="35">
        <v>49.473333333333336</v>
      </c>
      <c r="N319" s="25">
        <f t="shared" si="13"/>
        <v>279</v>
      </c>
      <c r="O319" s="97">
        <v>2.5333333333333333E-2</v>
      </c>
      <c r="P319" s="35">
        <v>186.20666666666668</v>
      </c>
      <c r="Q319" s="37">
        <v>0.85333333333333339</v>
      </c>
      <c r="R319" s="35">
        <v>13585.056666666665</v>
      </c>
      <c r="S319" s="51">
        <v>433.8966666666667</v>
      </c>
      <c r="T319" s="54">
        <v>9.3333333333333324E-2</v>
      </c>
      <c r="U319" s="62">
        <v>0.67</v>
      </c>
      <c r="V319" s="51" t="s">
        <v>36</v>
      </c>
      <c r="W319" s="51" t="s">
        <v>36</v>
      </c>
      <c r="X319" s="51" t="s">
        <v>36</v>
      </c>
      <c r="Y319" s="54" t="s">
        <v>36</v>
      </c>
      <c r="Z319" s="54">
        <v>0.21</v>
      </c>
      <c r="AA319" s="54" t="s">
        <v>36</v>
      </c>
      <c r="AB319" s="54" t="s">
        <v>174</v>
      </c>
      <c r="AC319" s="37"/>
      <c r="AD319" s="12"/>
    </row>
    <row r="320" spans="1:30" ht="11.25" customHeight="1">
      <c r="A320" s="14">
        <f>A319+1</f>
        <v>280</v>
      </c>
      <c r="B320" s="12" t="s">
        <v>351</v>
      </c>
      <c r="C320" s="27">
        <v>65.908999999999992</v>
      </c>
      <c r="D320" s="28">
        <v>139.66070105353995</v>
      </c>
      <c r="E320" s="28">
        <v>584.34037320801121</v>
      </c>
      <c r="F320" s="27">
        <v>23.979166666666664</v>
      </c>
      <c r="G320" s="39">
        <v>3.6066666666666669</v>
      </c>
      <c r="H320" s="28">
        <v>111.96833333333332</v>
      </c>
      <c r="I320" s="29">
        <v>1.2241666666666786</v>
      </c>
      <c r="J320" s="29" t="s">
        <v>174</v>
      </c>
      <c r="K320" s="27">
        <v>5.2809999999999997</v>
      </c>
      <c r="L320" s="28">
        <v>59.123666666666658</v>
      </c>
      <c r="M320" s="28">
        <v>15.0565</v>
      </c>
      <c r="N320" s="25">
        <f t="shared" si="13"/>
        <v>280</v>
      </c>
      <c r="O320" s="38" t="s">
        <v>36</v>
      </c>
      <c r="P320" s="28">
        <v>51.342333333333336</v>
      </c>
      <c r="Q320" s="27">
        <v>0.15266666666666664</v>
      </c>
      <c r="R320" s="28">
        <v>1256.2766666666666</v>
      </c>
      <c r="S320" s="28">
        <v>50.224666666666671</v>
      </c>
      <c r="T320" s="30">
        <v>4.3333333333333335E-2</v>
      </c>
      <c r="U320" s="27">
        <v>0.55600000000000005</v>
      </c>
      <c r="V320" s="25" t="s">
        <v>36</v>
      </c>
      <c r="W320" s="25" t="s">
        <v>36</v>
      </c>
      <c r="X320" s="25" t="s">
        <v>36</v>
      </c>
      <c r="Y320" s="30">
        <v>3.3333333333333333E-2</v>
      </c>
      <c r="Z320" s="30">
        <v>0.05</v>
      </c>
      <c r="AA320" s="31" t="s">
        <v>36</v>
      </c>
      <c r="AB320" s="30">
        <v>5.166666666666667</v>
      </c>
      <c r="AC320" s="29" t="s">
        <v>36</v>
      </c>
      <c r="AD320" s="12"/>
    </row>
    <row r="321" spans="1:30" s="98" customFormat="1" ht="11.25" customHeight="1">
      <c r="A321" s="108">
        <f>A320+1</f>
        <v>281</v>
      </c>
      <c r="B321" s="98" t="s">
        <v>69</v>
      </c>
      <c r="C321" s="99">
        <v>60.623333333333335</v>
      </c>
      <c r="D321" s="100">
        <v>208.33274372597532</v>
      </c>
      <c r="E321" s="100">
        <v>871.66419974948076</v>
      </c>
      <c r="F321" s="101">
        <v>24.952083333333334</v>
      </c>
      <c r="G321" s="99">
        <v>9.9543333333333326</v>
      </c>
      <c r="H321" s="102">
        <v>74.907333333333341</v>
      </c>
      <c r="I321" s="101">
        <v>3.1005833333333319</v>
      </c>
      <c r="J321" s="99">
        <v>0.53666666666666674</v>
      </c>
      <c r="K321" s="99">
        <v>1.3696666666666666</v>
      </c>
      <c r="L321" s="102">
        <v>30.441999999999997</v>
      </c>
      <c r="M321" s="102">
        <v>25.507000000000001</v>
      </c>
      <c r="N321" s="25">
        <f t="shared" si="13"/>
        <v>281</v>
      </c>
      <c r="O321" s="103">
        <v>6.2333333333333331E-2</v>
      </c>
      <c r="P321" s="102">
        <v>461.56933333333336</v>
      </c>
      <c r="Q321" s="99">
        <v>0.99833333333333341</v>
      </c>
      <c r="R321" s="102">
        <v>160.03166666666667</v>
      </c>
      <c r="S321" s="102">
        <v>419.89033333333327</v>
      </c>
      <c r="T321" s="103" t="s">
        <v>36</v>
      </c>
      <c r="U321" s="99">
        <v>0.55400000000000016</v>
      </c>
      <c r="V321" s="102">
        <v>17.376666666666669</v>
      </c>
      <c r="W321" s="102">
        <v>17.376666666666669</v>
      </c>
      <c r="X321" s="102">
        <v>17.376666666666669</v>
      </c>
      <c r="Y321" s="103" t="s">
        <v>36</v>
      </c>
      <c r="Z321" s="103" t="s">
        <v>36</v>
      </c>
      <c r="AA321" s="103" t="s">
        <v>36</v>
      </c>
      <c r="AB321" s="103">
        <v>0.77</v>
      </c>
      <c r="AC321" s="107"/>
    </row>
    <row r="322" spans="1:30" ht="11.25" customHeight="1">
      <c r="A322" s="14">
        <f>A321+1</f>
        <v>282</v>
      </c>
      <c r="B322" s="12" t="s">
        <v>352</v>
      </c>
      <c r="C322" s="27">
        <v>75.928333333333327</v>
      </c>
      <c r="D322" s="28">
        <v>116.01448068765795</v>
      </c>
      <c r="E322" s="28">
        <v>485.40458719716088</v>
      </c>
      <c r="F322" s="27">
        <v>25.589583333333326</v>
      </c>
      <c r="G322" s="39">
        <v>0.74799999999999989</v>
      </c>
      <c r="H322" s="28">
        <v>83.25</v>
      </c>
      <c r="I322" s="29">
        <v>0</v>
      </c>
      <c r="J322" s="29" t="s">
        <v>0</v>
      </c>
      <c r="K322" s="27">
        <v>1.18</v>
      </c>
      <c r="L322" s="28">
        <v>10.324666666666667</v>
      </c>
      <c r="M322" s="28">
        <v>21.122666666666667</v>
      </c>
      <c r="N322" s="25">
        <f t="shared" si="13"/>
        <v>282</v>
      </c>
      <c r="O322" s="38" t="s">
        <v>36</v>
      </c>
      <c r="P322" s="28">
        <v>203.71199999999999</v>
      </c>
      <c r="Q322" s="27">
        <v>0.317</v>
      </c>
      <c r="R322" s="28">
        <v>114.90533333333333</v>
      </c>
      <c r="S322" s="28">
        <v>248.64</v>
      </c>
      <c r="T322" s="30">
        <v>3.0333333333333334E-2</v>
      </c>
      <c r="U322" s="27">
        <v>0.60566666666666658</v>
      </c>
      <c r="V322" s="25">
        <v>11.623333333333335</v>
      </c>
      <c r="W322" s="25">
        <v>11.623333333333335</v>
      </c>
      <c r="X322" s="25">
        <v>12</v>
      </c>
      <c r="Y322" s="38" t="s">
        <v>36</v>
      </c>
      <c r="Z322" s="30">
        <v>0.04</v>
      </c>
      <c r="AA322" s="38" t="s">
        <v>36</v>
      </c>
      <c r="AB322" s="30">
        <v>9.7666666666666675</v>
      </c>
      <c r="AC322" s="29"/>
      <c r="AD322" s="12"/>
    </row>
    <row r="323" spans="1:30" ht="11.25" customHeight="1">
      <c r="A323" s="14">
        <f t="shared" ref="A323:A365" si="16">A322+1</f>
        <v>283</v>
      </c>
      <c r="B323" s="12" t="s">
        <v>353</v>
      </c>
      <c r="C323" s="27">
        <v>81.376666666666665</v>
      </c>
      <c r="D323" s="28">
        <v>83.333025019566222</v>
      </c>
      <c r="E323" s="28">
        <v>348.6653766818651</v>
      </c>
      <c r="F323" s="27">
        <v>17.854166666666668</v>
      </c>
      <c r="G323" s="39">
        <v>0.78666666666666663</v>
      </c>
      <c r="H323" s="49">
        <v>36.128666666666668</v>
      </c>
      <c r="I323" s="29">
        <v>0</v>
      </c>
      <c r="J323" s="29" t="s">
        <v>0</v>
      </c>
      <c r="K323" s="27">
        <v>1.2433333333333334</v>
      </c>
      <c r="L323" s="28">
        <v>8.7036666666666651</v>
      </c>
      <c r="M323" s="28">
        <v>19.299000000000003</v>
      </c>
      <c r="N323" s="25">
        <f t="shared" si="13"/>
        <v>283</v>
      </c>
      <c r="O323" s="97">
        <v>3.5333333333333335E-2</v>
      </c>
      <c r="P323" s="28">
        <v>181.45366666666666</v>
      </c>
      <c r="Q323" s="27">
        <v>0.20399999999999999</v>
      </c>
      <c r="R323" s="28">
        <v>176.02366666666668</v>
      </c>
      <c r="S323" s="28">
        <v>299.02399999999994</v>
      </c>
      <c r="T323" s="30">
        <v>0.128</v>
      </c>
      <c r="U323" s="27">
        <v>0.31666666666666665</v>
      </c>
      <c r="V323" s="25">
        <v>5.9966666670000004</v>
      </c>
      <c r="W323" s="25">
        <v>5.9966666670000004</v>
      </c>
      <c r="X323" s="25">
        <v>5.9966666670000004</v>
      </c>
      <c r="Y323" s="30">
        <v>3.6666666666666674E-2</v>
      </c>
      <c r="Z323" s="38" t="s">
        <v>36</v>
      </c>
      <c r="AA323" s="38" t="s">
        <v>36</v>
      </c>
      <c r="AB323" s="38">
        <v>1.31</v>
      </c>
      <c r="AC323" s="29"/>
      <c r="AD323" s="12"/>
    </row>
    <row r="324" spans="1:30" ht="11.25" customHeight="1">
      <c r="A324" s="14">
        <f t="shared" si="16"/>
        <v>284</v>
      </c>
      <c r="B324" s="12" t="s">
        <v>692</v>
      </c>
      <c r="C324" s="27">
        <v>78.706999999999994</v>
      </c>
      <c r="D324" s="28">
        <v>90.013680096308377</v>
      </c>
      <c r="E324" s="28">
        <v>376.61723752295427</v>
      </c>
      <c r="F324" s="27">
        <v>18.966666666666665</v>
      </c>
      <c r="G324" s="39">
        <v>1.0006666666666666</v>
      </c>
      <c r="H324" s="28">
        <v>240.8546666666667</v>
      </c>
      <c r="I324" s="29">
        <v>0</v>
      </c>
      <c r="J324" s="29" t="s">
        <v>0</v>
      </c>
      <c r="K324" s="27">
        <v>1.7343333333333331</v>
      </c>
      <c r="L324" s="28">
        <v>89.744000000000014</v>
      </c>
      <c r="M324" s="63">
        <v>18.911583333333333</v>
      </c>
      <c r="N324" s="25">
        <f t="shared" ref="N324:N390" si="17">A324</f>
        <v>284</v>
      </c>
      <c r="O324" s="30">
        <v>5.7999999999999996E-2</v>
      </c>
      <c r="P324" s="28">
        <v>265.85333333333335</v>
      </c>
      <c r="Q324" s="27">
        <v>1.2779999999999998</v>
      </c>
      <c r="R324" s="28">
        <v>366.55199999999996</v>
      </c>
      <c r="S324" s="28">
        <v>101.735</v>
      </c>
      <c r="T324" s="30">
        <v>0.16933333333333334</v>
      </c>
      <c r="U324" s="27">
        <v>1.2376666666666667</v>
      </c>
      <c r="V324" s="25" t="s">
        <v>36</v>
      </c>
      <c r="W324" s="25" t="s">
        <v>36</v>
      </c>
      <c r="X324" s="25" t="s">
        <v>36</v>
      </c>
      <c r="Y324" s="31" t="s">
        <v>36</v>
      </c>
      <c r="Z324" s="31" t="s">
        <v>36</v>
      </c>
      <c r="AA324" s="31" t="s">
        <v>36</v>
      </c>
      <c r="AB324" s="38">
        <v>1.0666666666666667</v>
      </c>
      <c r="AC324" s="29"/>
      <c r="AD324" s="12"/>
    </row>
    <row r="325" spans="1:30" ht="11.25" customHeight="1">
      <c r="A325" s="14">
        <f t="shared" si="16"/>
        <v>285</v>
      </c>
      <c r="B325" s="12" t="s">
        <v>693</v>
      </c>
      <c r="C325" s="27">
        <v>89.13366666666667</v>
      </c>
      <c r="D325" s="28">
        <v>47.183436705430353</v>
      </c>
      <c r="E325" s="28">
        <v>197.41549917552061</v>
      </c>
      <c r="F325" s="27">
        <v>9.9916666666666671</v>
      </c>
      <c r="G325" s="39">
        <v>0.501</v>
      </c>
      <c r="H325" s="49">
        <v>123.98700000000001</v>
      </c>
      <c r="I325" s="29">
        <v>0</v>
      </c>
      <c r="J325" s="29" t="s">
        <v>0</v>
      </c>
      <c r="K325" s="27">
        <v>0.79733333333333345</v>
      </c>
      <c r="L325" s="28">
        <v>51.11633333333333</v>
      </c>
      <c r="M325" s="28">
        <v>27.367000000000001</v>
      </c>
      <c r="N325" s="25">
        <f t="shared" si="17"/>
        <v>285</v>
      </c>
      <c r="O325" s="97">
        <v>3.5333333333333335E-2</v>
      </c>
      <c r="P325" s="28">
        <v>233.92250000000001</v>
      </c>
      <c r="Q325" s="27">
        <v>0.66866666666666674</v>
      </c>
      <c r="R325" s="28">
        <v>201.12799999999999</v>
      </c>
      <c r="S325" s="28">
        <v>72.005333333333326</v>
      </c>
      <c r="T325" s="30">
        <v>0.11166666666666665</v>
      </c>
      <c r="U325" s="27">
        <v>0.71366666666666667</v>
      </c>
      <c r="V325" s="25">
        <v>20</v>
      </c>
      <c r="W325" s="25">
        <v>20</v>
      </c>
      <c r="X325" s="25">
        <v>20</v>
      </c>
      <c r="Y325" s="31" t="s">
        <v>36</v>
      </c>
      <c r="Z325" s="31" t="s">
        <v>36</v>
      </c>
      <c r="AA325" s="31" t="s">
        <v>36</v>
      </c>
      <c r="AB325" s="38" t="s">
        <v>36</v>
      </c>
      <c r="AC325" s="29"/>
      <c r="AD325" s="12"/>
    </row>
    <row r="326" spans="1:30" s="98" customFormat="1" ht="11.25" customHeight="1">
      <c r="A326" s="14">
        <f t="shared" si="16"/>
        <v>286</v>
      </c>
      <c r="B326" s="111" t="s">
        <v>694</v>
      </c>
      <c r="C326" s="99">
        <v>61.039333333333332</v>
      </c>
      <c r="D326" s="100">
        <v>231.24615385087333</v>
      </c>
      <c r="E326" s="100">
        <v>967.53390771205409</v>
      </c>
      <c r="F326" s="101">
        <v>18.387499999999999</v>
      </c>
      <c r="G326" s="99">
        <v>15.620333333333333</v>
      </c>
      <c r="H326" s="102">
        <v>283.13533333333334</v>
      </c>
      <c r="I326" s="101">
        <v>2.8798333333333326</v>
      </c>
      <c r="J326" s="107" t="s">
        <v>0</v>
      </c>
      <c r="K326" s="99">
        <v>2.073</v>
      </c>
      <c r="L326" s="102">
        <v>959.70133333333342</v>
      </c>
      <c r="M326" s="102">
        <v>73.971666666666664</v>
      </c>
      <c r="N326" s="25">
        <f t="shared" si="17"/>
        <v>286</v>
      </c>
      <c r="O326" s="103">
        <v>0.3793333333333333</v>
      </c>
      <c r="P326" s="102">
        <v>336.98933333333338</v>
      </c>
      <c r="Q326" s="99">
        <v>2.4389999999999996</v>
      </c>
      <c r="R326" s="102">
        <v>99.055000000000007</v>
      </c>
      <c r="S326" s="102">
        <v>106.77366666666667</v>
      </c>
      <c r="T326" s="103">
        <v>0.18766666666666665</v>
      </c>
      <c r="U326" s="99">
        <v>1.0979999999999999</v>
      </c>
      <c r="V326" s="102" t="s">
        <v>36</v>
      </c>
      <c r="W326" s="102" t="s">
        <v>36</v>
      </c>
      <c r="X326" s="102" t="s">
        <v>36</v>
      </c>
      <c r="Y326" s="103">
        <v>5.3333333333333337E-2</v>
      </c>
      <c r="Z326" s="103" t="s">
        <v>36</v>
      </c>
      <c r="AA326" s="103" t="s">
        <v>36</v>
      </c>
      <c r="AB326" s="103">
        <v>0.35</v>
      </c>
      <c r="AC326" s="107"/>
    </row>
    <row r="327" spans="1:30" ht="11.25" customHeight="1">
      <c r="A327" s="14">
        <f t="shared" si="16"/>
        <v>287</v>
      </c>
      <c r="B327" s="12" t="s">
        <v>354</v>
      </c>
      <c r="C327" s="27">
        <v>76.99666666666667</v>
      </c>
      <c r="D327" s="28">
        <v>82.721501507838582</v>
      </c>
      <c r="E327" s="28">
        <v>346.10676230879665</v>
      </c>
      <c r="F327" s="27">
        <v>18.479166666666668</v>
      </c>
      <c r="G327" s="39">
        <v>0.42299999999999999</v>
      </c>
      <c r="H327" s="28">
        <v>84.605333333333348</v>
      </c>
      <c r="I327" s="29">
        <v>0</v>
      </c>
      <c r="J327" s="29" t="s">
        <v>0</v>
      </c>
      <c r="K327" s="27">
        <v>3.5453333333333332</v>
      </c>
      <c r="L327" s="28">
        <v>357.15266666666668</v>
      </c>
      <c r="M327" s="28">
        <v>52.225333333333339</v>
      </c>
      <c r="N327" s="25">
        <f t="shared" si="17"/>
        <v>287</v>
      </c>
      <c r="O327" s="30">
        <v>7.2666666666666657E-2</v>
      </c>
      <c r="P327" s="28">
        <v>153.68933333333334</v>
      </c>
      <c r="Q327" s="27">
        <v>2.8616666666666668</v>
      </c>
      <c r="R327" s="28">
        <v>360.10566666666665</v>
      </c>
      <c r="S327" s="28">
        <v>185.8313333333333</v>
      </c>
      <c r="T327" s="30">
        <v>0.72</v>
      </c>
      <c r="U327" s="27">
        <v>5.65</v>
      </c>
      <c r="V327" s="102" t="s">
        <v>36</v>
      </c>
      <c r="W327" s="102" t="s">
        <v>36</v>
      </c>
      <c r="X327" s="102" t="s">
        <v>36</v>
      </c>
      <c r="Y327" s="30">
        <v>0.04</v>
      </c>
      <c r="Z327" s="30">
        <v>0.31</v>
      </c>
      <c r="AA327" s="38" t="s">
        <v>36</v>
      </c>
      <c r="AB327" s="30">
        <v>4.166666666666667</v>
      </c>
      <c r="AC327" s="29" t="s">
        <v>36</v>
      </c>
      <c r="AD327" s="12"/>
    </row>
    <row r="328" spans="1:30" ht="11.25" customHeight="1">
      <c r="A328" s="14">
        <f t="shared" si="16"/>
        <v>288</v>
      </c>
      <c r="B328" s="12" t="s">
        <v>355</v>
      </c>
      <c r="C328" s="37">
        <v>75.643333333333331</v>
      </c>
      <c r="D328" s="35">
        <v>128.15539999999999</v>
      </c>
      <c r="E328" s="41">
        <v>536.20219359999999</v>
      </c>
      <c r="F328" s="40">
        <v>17.366666666666667</v>
      </c>
      <c r="G328" s="62">
        <v>5.9866666666666672</v>
      </c>
      <c r="H328" s="35">
        <v>40.229999999999997</v>
      </c>
      <c r="I328" s="29">
        <v>-2.6666666666666172E-2</v>
      </c>
      <c r="J328" s="29" t="s">
        <v>0</v>
      </c>
      <c r="K328" s="62">
        <v>1.03</v>
      </c>
      <c r="L328" s="35">
        <v>40.053333333333335</v>
      </c>
      <c r="M328" s="35">
        <v>22.766666666666666</v>
      </c>
      <c r="N328" s="25">
        <f t="shared" si="17"/>
        <v>288</v>
      </c>
      <c r="O328" s="54">
        <v>0.02</v>
      </c>
      <c r="P328" s="35">
        <v>190.07</v>
      </c>
      <c r="Q328" s="37">
        <v>0.5033333333333333</v>
      </c>
      <c r="R328" s="35">
        <v>47.01</v>
      </c>
      <c r="S328" s="51">
        <v>316.73666666666668</v>
      </c>
      <c r="T328" s="54">
        <v>3.3333333333333333E-2</v>
      </c>
      <c r="U328" s="62">
        <v>0.4</v>
      </c>
      <c r="V328" s="102" t="s">
        <v>36</v>
      </c>
      <c r="W328" s="102" t="s">
        <v>36</v>
      </c>
      <c r="X328" s="102" t="s">
        <v>36</v>
      </c>
      <c r="Y328" s="54" t="s">
        <v>36</v>
      </c>
      <c r="Z328" s="54" t="s">
        <v>36</v>
      </c>
      <c r="AA328" s="54" t="s">
        <v>36</v>
      </c>
      <c r="AB328" s="54">
        <v>1.8733333333333333</v>
      </c>
      <c r="AC328" s="37"/>
      <c r="AD328" s="12"/>
    </row>
    <row r="329" spans="1:30" s="98" customFormat="1" ht="11.25" customHeight="1">
      <c r="A329" s="14">
        <f t="shared" si="16"/>
        <v>289</v>
      </c>
      <c r="B329" s="111" t="s">
        <v>42</v>
      </c>
      <c r="C329" s="99">
        <v>59.926666666666669</v>
      </c>
      <c r="D329" s="100">
        <v>261.45243941056725</v>
      </c>
      <c r="E329" s="100">
        <v>1093.9170064938135</v>
      </c>
      <c r="F329" s="101">
        <v>19.897916666666667</v>
      </c>
      <c r="G329" s="99">
        <v>19.566333333333333</v>
      </c>
      <c r="H329" s="102">
        <v>80.091000000000008</v>
      </c>
      <c r="I329" s="101">
        <v>0</v>
      </c>
      <c r="J329" s="107" t="s">
        <v>0</v>
      </c>
      <c r="K329" s="99">
        <v>0.96</v>
      </c>
      <c r="L329" s="102">
        <v>22.304333333333332</v>
      </c>
      <c r="M329" s="102">
        <v>24.212</v>
      </c>
      <c r="N329" s="25">
        <f t="shared" si="17"/>
        <v>289</v>
      </c>
      <c r="O329" s="103">
        <v>1.3333333333333334E-2</v>
      </c>
      <c r="P329" s="102">
        <v>220.64133333333334</v>
      </c>
      <c r="Q329" s="99">
        <v>0.97133333333333327</v>
      </c>
      <c r="R329" s="102">
        <v>40.425999999999995</v>
      </c>
      <c r="S329" s="102">
        <v>326.4973333333333</v>
      </c>
      <c r="T329" s="103">
        <v>3.1666666666666669E-2</v>
      </c>
      <c r="U329" s="99">
        <v>0.74766666666666659</v>
      </c>
      <c r="V329" s="102" t="s">
        <v>36</v>
      </c>
      <c r="W329" s="102" t="s">
        <v>36</v>
      </c>
      <c r="X329" s="102" t="s">
        <v>36</v>
      </c>
      <c r="Y329" s="103">
        <v>0.13333333333333333</v>
      </c>
      <c r="Z329" s="103">
        <v>0.06</v>
      </c>
      <c r="AA329" s="103" t="s">
        <v>36</v>
      </c>
      <c r="AB329" s="103">
        <v>2.6966666666666668</v>
      </c>
      <c r="AC329" s="107"/>
    </row>
    <row r="330" spans="1:30" s="98" customFormat="1" ht="11.25" customHeight="1">
      <c r="A330" s="14">
        <f t="shared" si="16"/>
        <v>290</v>
      </c>
      <c r="B330" s="111" t="s">
        <v>43</v>
      </c>
      <c r="C330" s="99">
        <v>64.561999999999998</v>
      </c>
      <c r="D330" s="100">
        <v>238.69610486733916</v>
      </c>
      <c r="E330" s="100">
        <v>998.70450276494705</v>
      </c>
      <c r="F330" s="101">
        <v>20.131250000000001</v>
      </c>
      <c r="G330" s="99">
        <v>16.933000000000003</v>
      </c>
      <c r="H330" s="102">
        <v>74.61733333333332</v>
      </c>
      <c r="I330" s="101">
        <v>0</v>
      </c>
      <c r="J330" s="107" t="s">
        <v>0</v>
      </c>
      <c r="K330" s="99">
        <v>0.83766666666666667</v>
      </c>
      <c r="L330" s="102">
        <v>64.685666666666663</v>
      </c>
      <c r="M330" s="102">
        <v>22.828999999999997</v>
      </c>
      <c r="N330" s="25">
        <f t="shared" si="17"/>
        <v>290</v>
      </c>
      <c r="O330" s="103">
        <v>2.1333333333333333E-2</v>
      </c>
      <c r="P330" s="102">
        <v>185.26499999999999</v>
      </c>
      <c r="Q330" s="99">
        <v>0.62266666666666659</v>
      </c>
      <c r="R330" s="102">
        <v>37.165666666666667</v>
      </c>
      <c r="S330" s="102">
        <v>253.99199999999999</v>
      </c>
      <c r="T330" s="103">
        <v>5.2333333333333336E-2</v>
      </c>
      <c r="U330" s="99">
        <v>0.95400000000000007</v>
      </c>
      <c r="V330" s="102" t="s">
        <v>36</v>
      </c>
      <c r="W330" s="102" t="s">
        <v>36</v>
      </c>
      <c r="X330" s="102" t="s">
        <v>36</v>
      </c>
      <c r="Y330" s="103" t="s">
        <v>36</v>
      </c>
      <c r="Z330" s="103" t="s">
        <v>36</v>
      </c>
      <c r="AA330" s="103" t="s">
        <v>36</v>
      </c>
      <c r="AB330" s="103">
        <v>2.0933333333333333</v>
      </c>
      <c r="AC330" s="107"/>
    </row>
    <row r="331" spans="1:30" ht="11.25" customHeight="1">
      <c r="A331" s="14">
        <f t="shared" si="16"/>
        <v>291</v>
      </c>
      <c r="B331" s="12" t="s">
        <v>356</v>
      </c>
      <c r="C331" s="37">
        <v>79.246666666666655</v>
      </c>
      <c r="D331" s="35">
        <v>101.00903333333332</v>
      </c>
      <c r="E331" s="41">
        <v>422.62179546666664</v>
      </c>
      <c r="F331" s="40">
        <v>18.916666666666668</v>
      </c>
      <c r="G331" s="62">
        <v>2.2433333333333336</v>
      </c>
      <c r="H331" s="35">
        <v>73.11</v>
      </c>
      <c r="I331" s="29">
        <v>0</v>
      </c>
      <c r="J331" s="29" t="s">
        <v>0</v>
      </c>
      <c r="K331" s="62">
        <v>1.0233333333333334</v>
      </c>
      <c r="L331" s="35">
        <v>39.43</v>
      </c>
      <c r="M331" s="35">
        <v>24.5</v>
      </c>
      <c r="N331" s="25">
        <f t="shared" si="17"/>
        <v>291</v>
      </c>
      <c r="O331" s="54">
        <v>0.02</v>
      </c>
      <c r="P331" s="35">
        <v>153.82333333333335</v>
      </c>
      <c r="Q331" s="37">
        <v>0.25666666666666665</v>
      </c>
      <c r="R331" s="35">
        <v>45.09</v>
      </c>
      <c r="S331" s="51">
        <v>293.02333333333331</v>
      </c>
      <c r="T331" s="54">
        <v>0.02</v>
      </c>
      <c r="U331" s="62">
        <v>0.36</v>
      </c>
      <c r="V331" s="51">
        <v>8.1199999999999992</v>
      </c>
      <c r="W331" s="51">
        <v>8.1199999999999992</v>
      </c>
      <c r="X331" s="51">
        <v>8.1199999999999992</v>
      </c>
      <c r="Y331" s="54" t="s">
        <v>36</v>
      </c>
      <c r="Z331" s="54">
        <v>0.08</v>
      </c>
      <c r="AA331" s="54" t="s">
        <v>36</v>
      </c>
      <c r="AB331" s="54" t="s">
        <v>174</v>
      </c>
      <c r="AC331" s="40"/>
      <c r="AD331" s="12"/>
    </row>
    <row r="332" spans="1:30" ht="11.25" customHeight="1">
      <c r="A332" s="14">
        <f t="shared" si="16"/>
        <v>292</v>
      </c>
      <c r="B332" s="12" t="s">
        <v>357</v>
      </c>
      <c r="C332" s="37">
        <v>79.353333333333339</v>
      </c>
      <c r="D332" s="35">
        <v>94</v>
      </c>
      <c r="E332" s="41">
        <v>391.5201709333333</v>
      </c>
      <c r="F332" s="40">
        <v>18.57</v>
      </c>
      <c r="G332" s="62">
        <v>1.5833333333333333</v>
      </c>
      <c r="H332" s="35">
        <v>67.069999999999993</v>
      </c>
      <c r="I332" s="29">
        <v>0</v>
      </c>
      <c r="J332" s="29" t="s">
        <v>0</v>
      </c>
      <c r="K332" s="62">
        <v>1.0833333333333335</v>
      </c>
      <c r="L332" s="35" t="s">
        <v>174</v>
      </c>
      <c r="M332" s="35">
        <v>23.75</v>
      </c>
      <c r="N332" s="25">
        <f t="shared" si="17"/>
        <v>292</v>
      </c>
      <c r="O332" s="54">
        <v>0.01</v>
      </c>
      <c r="P332" s="35">
        <v>183.08</v>
      </c>
      <c r="Q332" s="37">
        <v>0.37666666666666665</v>
      </c>
      <c r="R332" s="35">
        <v>67.97</v>
      </c>
      <c r="S332" s="51">
        <v>338.70333333333332</v>
      </c>
      <c r="T332" s="54">
        <v>2.6666666666666668E-2</v>
      </c>
      <c r="U332" s="62">
        <v>0.35666666666666663</v>
      </c>
      <c r="V332" s="51">
        <v>65.016666666666666</v>
      </c>
      <c r="W332" s="51">
        <v>65.016666666666666</v>
      </c>
      <c r="X332" s="51">
        <v>65.016666666666666</v>
      </c>
      <c r="Y332" s="54">
        <v>0.12</v>
      </c>
      <c r="Z332" s="54">
        <v>5.3333333333333337E-2</v>
      </c>
      <c r="AA332" s="54" t="s">
        <v>36</v>
      </c>
      <c r="AB332" s="54">
        <v>2.6233333333333335</v>
      </c>
      <c r="AC332" s="40"/>
      <c r="AD332" s="12"/>
    </row>
    <row r="333" spans="1:30" ht="11.25" customHeight="1">
      <c r="A333" s="14">
        <f t="shared" si="16"/>
        <v>293</v>
      </c>
      <c r="B333" s="12" t="s">
        <v>358</v>
      </c>
      <c r="C333" s="27">
        <v>69.026333333333326</v>
      </c>
      <c r="D333" s="28">
        <v>146.52814112536112</v>
      </c>
      <c r="E333" s="28">
        <v>613.07374246851089</v>
      </c>
      <c r="F333" s="27">
        <v>26.766666666666666</v>
      </c>
      <c r="G333" s="39">
        <v>3.5736666666666665</v>
      </c>
      <c r="H333" s="28">
        <v>117.05</v>
      </c>
      <c r="I333" s="29">
        <v>0</v>
      </c>
      <c r="J333" s="29" t="s">
        <v>0</v>
      </c>
      <c r="K333" s="27">
        <v>1.3470000000000002</v>
      </c>
      <c r="L333" s="28">
        <v>60.225000000000001</v>
      </c>
      <c r="M333" s="28">
        <v>24.101333333333333</v>
      </c>
      <c r="N333" s="25">
        <f t="shared" si="17"/>
        <v>293</v>
      </c>
      <c r="O333" s="97">
        <v>2.5000000000000001E-2</v>
      </c>
      <c r="P333" s="25">
        <v>175.898</v>
      </c>
      <c r="Q333" s="27">
        <v>0.53833333333333344</v>
      </c>
      <c r="R333" s="28">
        <v>85.35199999999999</v>
      </c>
      <c r="S333" s="25">
        <v>291.45999999999998</v>
      </c>
      <c r="T333" s="30">
        <v>2.0333333333333332E-2</v>
      </c>
      <c r="U333" s="27">
        <v>0.67466666666666664</v>
      </c>
      <c r="V333" s="25" t="s">
        <v>36</v>
      </c>
      <c r="W333" s="25" t="s">
        <v>36</v>
      </c>
      <c r="X333" s="25" t="s">
        <v>36</v>
      </c>
      <c r="Y333" s="30">
        <v>0.11333333333333333</v>
      </c>
      <c r="Z333" s="30">
        <v>0.1</v>
      </c>
      <c r="AA333" s="31" t="s">
        <v>36</v>
      </c>
      <c r="AB333" s="30">
        <v>4.2333333333333334</v>
      </c>
      <c r="AC333" s="29"/>
      <c r="AD333" s="12"/>
    </row>
    <row r="334" spans="1:30" s="98" customFormat="1" ht="11.25" customHeight="1">
      <c r="A334" s="14">
        <f t="shared" si="16"/>
        <v>294</v>
      </c>
      <c r="B334" s="111" t="s">
        <v>626</v>
      </c>
      <c r="C334" s="99">
        <v>73.609333333333339</v>
      </c>
      <c r="D334" s="100">
        <v>100.07812455296516</v>
      </c>
      <c r="E334" s="100">
        <v>418.72687312960625</v>
      </c>
      <c r="F334" s="101">
        <v>23.4375</v>
      </c>
      <c r="G334" s="107">
        <v>2.5626666666666664</v>
      </c>
      <c r="H334" s="102">
        <v>122.556</v>
      </c>
      <c r="I334" s="99">
        <v>0</v>
      </c>
      <c r="J334" s="107" t="s">
        <v>0</v>
      </c>
      <c r="K334" s="99">
        <v>0.90400000000000003</v>
      </c>
      <c r="L334" s="102">
        <v>69.373666666666665</v>
      </c>
      <c r="M334" s="102">
        <v>22.222666666666669</v>
      </c>
      <c r="N334" s="25">
        <f t="shared" si="17"/>
        <v>294</v>
      </c>
      <c r="O334" s="103">
        <v>1.8666666666666668E-2</v>
      </c>
      <c r="P334" s="102">
        <v>163.55500000000001</v>
      </c>
      <c r="Q334" s="99">
        <v>0.57866666666666666</v>
      </c>
      <c r="R334" s="102">
        <v>68.39</v>
      </c>
      <c r="S334" s="102">
        <v>194.03533333333334</v>
      </c>
      <c r="T334" s="103">
        <v>2.5333333333333333E-2</v>
      </c>
      <c r="U334" s="99">
        <v>0.68866666666666665</v>
      </c>
      <c r="V334" s="102">
        <v>6.2766666666666664</v>
      </c>
      <c r="W334" s="102">
        <v>6.2766666666666664</v>
      </c>
      <c r="X334" s="102">
        <v>6.2766666666666664</v>
      </c>
      <c r="Y334" s="103" t="s">
        <v>36</v>
      </c>
      <c r="Z334" s="103">
        <v>3.3333333333333333E-2</v>
      </c>
      <c r="AA334" s="103" t="s">
        <v>36</v>
      </c>
      <c r="AB334" s="103">
        <v>0.77</v>
      </c>
      <c r="AC334" s="107"/>
    </row>
    <row r="335" spans="1:30" s="98" customFormat="1" ht="11.25" customHeight="1">
      <c r="A335" s="14">
        <f t="shared" si="16"/>
        <v>295</v>
      </c>
      <c r="B335" s="111" t="s">
        <v>45</v>
      </c>
      <c r="C335" s="99">
        <v>76.16</v>
      </c>
      <c r="D335" s="100">
        <v>131.2083147237698</v>
      </c>
      <c r="E335" s="100">
        <v>548.97558880425288</v>
      </c>
      <c r="F335" s="101">
        <v>18.810416666666665</v>
      </c>
      <c r="G335" s="99">
        <v>5.6416666666666666</v>
      </c>
      <c r="H335" s="102">
        <v>51.989333333333342</v>
      </c>
      <c r="I335" s="101">
        <v>0</v>
      </c>
      <c r="J335" s="107" t="s">
        <v>0</v>
      </c>
      <c r="K335" s="99">
        <v>1.071</v>
      </c>
      <c r="L335" s="102">
        <v>12.133000000000001</v>
      </c>
      <c r="M335" s="102">
        <v>26.262666666666664</v>
      </c>
      <c r="N335" s="25">
        <f t="shared" si="17"/>
        <v>295</v>
      </c>
      <c r="O335" s="103">
        <v>1.0333333333333333E-2</v>
      </c>
      <c r="P335" s="102">
        <v>189.27166666666665</v>
      </c>
      <c r="Q335" s="99">
        <v>0.152</v>
      </c>
      <c r="R335" s="102">
        <v>40.297666666666665</v>
      </c>
      <c r="S335" s="102">
        <v>392.50566666666668</v>
      </c>
      <c r="T335" s="103">
        <v>2.0333333333333332E-2</v>
      </c>
      <c r="U335" s="99">
        <v>0.47700000000000004</v>
      </c>
      <c r="V335" s="102" t="s">
        <v>36</v>
      </c>
      <c r="W335" s="102" t="s">
        <v>36</v>
      </c>
      <c r="X335" s="102" t="s">
        <v>36</v>
      </c>
      <c r="Y335" s="103" t="s">
        <v>36</v>
      </c>
      <c r="Z335" s="103" t="s">
        <v>36</v>
      </c>
      <c r="AA335" s="103" t="s">
        <v>36</v>
      </c>
      <c r="AB335" s="103">
        <v>3.7033333333333331</v>
      </c>
      <c r="AC335" s="107"/>
    </row>
    <row r="336" spans="1:30" ht="11.25" customHeight="1">
      <c r="A336" s="14">
        <f t="shared" si="16"/>
        <v>296</v>
      </c>
      <c r="B336" s="12" t="s">
        <v>359</v>
      </c>
      <c r="C336" s="27">
        <v>71.88666666666667</v>
      </c>
      <c r="D336" s="28">
        <v>130.84031100948653</v>
      </c>
      <c r="E336" s="28">
        <v>547.43586126369166</v>
      </c>
      <c r="F336" s="27">
        <v>16.8125</v>
      </c>
      <c r="G336" s="39">
        <v>6.5466666666666669</v>
      </c>
      <c r="H336" s="49">
        <v>158.66133333333335</v>
      </c>
      <c r="I336" s="29">
        <v>0</v>
      </c>
      <c r="J336" s="29" t="s">
        <v>0</v>
      </c>
      <c r="K336" s="29">
        <v>3.57</v>
      </c>
      <c r="L336" s="49">
        <v>1181.277</v>
      </c>
      <c r="M336" s="28">
        <v>44.693000000000005</v>
      </c>
      <c r="N336" s="25">
        <f t="shared" si="17"/>
        <v>296</v>
      </c>
      <c r="O336" s="30">
        <v>0.27799999999999997</v>
      </c>
      <c r="P336" s="28">
        <v>696.15166666666664</v>
      </c>
      <c r="Q336" s="29">
        <v>0.90566666666666673</v>
      </c>
      <c r="R336" s="28">
        <v>47.92</v>
      </c>
      <c r="S336" s="28">
        <v>244.40133333333333</v>
      </c>
      <c r="T336" s="30">
        <v>9.4000000000000014E-2</v>
      </c>
      <c r="U336" s="27">
        <v>3.3366666666666664</v>
      </c>
      <c r="V336" s="25">
        <v>4.3066666666666666</v>
      </c>
      <c r="W336" s="25">
        <v>4.3066666666666666</v>
      </c>
      <c r="X336" s="25">
        <v>4.3066666666666666</v>
      </c>
      <c r="Y336" s="30">
        <v>5.3333333333333337E-2</v>
      </c>
      <c r="Z336" s="38" t="s">
        <v>36</v>
      </c>
      <c r="AA336" s="38" t="s">
        <v>36</v>
      </c>
      <c r="AB336" s="30">
        <v>3.3</v>
      </c>
      <c r="AC336" s="29"/>
      <c r="AD336" s="12"/>
    </row>
    <row r="337" spans="1:30" ht="11.25" customHeight="1">
      <c r="A337" s="14">
        <f t="shared" si="16"/>
        <v>297</v>
      </c>
      <c r="B337" s="12" t="s">
        <v>360</v>
      </c>
      <c r="C337" s="27">
        <v>40.137999999999998</v>
      </c>
      <c r="D337" s="28">
        <v>326.86839988660813</v>
      </c>
      <c r="E337" s="28">
        <v>1367.6173851255685</v>
      </c>
      <c r="F337" s="27">
        <v>28.425000000000001</v>
      </c>
      <c r="G337" s="39">
        <v>22.782</v>
      </c>
      <c r="H337" s="28">
        <v>246.32333333333335</v>
      </c>
      <c r="I337" s="29">
        <v>0</v>
      </c>
      <c r="J337" s="29" t="s">
        <v>0</v>
      </c>
      <c r="K337" s="27">
        <v>6.1669999999999989</v>
      </c>
      <c r="L337" s="49">
        <v>1881.039</v>
      </c>
      <c r="M337" s="28">
        <v>66.290666666666667</v>
      </c>
      <c r="N337" s="25">
        <f t="shared" si="17"/>
        <v>297</v>
      </c>
      <c r="O337" s="30">
        <v>0.33733333333333332</v>
      </c>
      <c r="P337" s="28">
        <v>1067.2776666666666</v>
      </c>
      <c r="Q337" s="29">
        <v>0.81333333333333335</v>
      </c>
      <c r="R337" s="28">
        <v>64.551666666666662</v>
      </c>
      <c r="S337" s="28">
        <v>331.16900000000004</v>
      </c>
      <c r="T337" s="30">
        <v>0.30633333333333335</v>
      </c>
      <c r="U337" s="27">
        <v>5.625</v>
      </c>
      <c r="V337" s="25">
        <v>9.4466666666666654</v>
      </c>
      <c r="W337" s="25">
        <v>9.4466666666666654</v>
      </c>
      <c r="X337" s="25">
        <v>9.4466666666666654</v>
      </c>
      <c r="Y337" s="30">
        <v>0.25333333333333335</v>
      </c>
      <c r="Z337" s="30">
        <v>0.03</v>
      </c>
      <c r="AA337" s="30">
        <v>0.04</v>
      </c>
      <c r="AB337" s="30">
        <v>8.9333333333333336</v>
      </c>
      <c r="AC337" s="29"/>
      <c r="AD337" s="12"/>
    </row>
    <row r="338" spans="1:30" s="98" customFormat="1" ht="11.25" customHeight="1">
      <c r="A338" s="14">
        <f t="shared" si="16"/>
        <v>298</v>
      </c>
      <c r="B338" s="98" t="s">
        <v>628</v>
      </c>
      <c r="C338" s="99">
        <v>72.165666666666652</v>
      </c>
      <c r="D338" s="100">
        <v>151.59834650321801</v>
      </c>
      <c r="E338" s="100">
        <v>634.28748176946419</v>
      </c>
      <c r="F338" s="101">
        <v>15.652083333333334</v>
      </c>
      <c r="G338" s="99">
        <v>9.397333333333334</v>
      </c>
      <c r="H338" s="102">
        <v>144.25466666666668</v>
      </c>
      <c r="I338" s="101">
        <v>0</v>
      </c>
      <c r="J338" s="107" t="s">
        <v>0</v>
      </c>
      <c r="K338" s="99">
        <v>2.2110000000000003</v>
      </c>
      <c r="L338" s="102">
        <v>590.27199999999993</v>
      </c>
      <c r="M338" s="102">
        <v>31.60766666666667</v>
      </c>
      <c r="N338" s="25">
        <f t="shared" si="17"/>
        <v>298</v>
      </c>
      <c r="O338" s="103">
        <v>0.41299999999999998</v>
      </c>
      <c r="P338" s="102">
        <v>440.93133333333327</v>
      </c>
      <c r="Q338" s="99">
        <v>0.63133333333333341</v>
      </c>
      <c r="R338" s="102">
        <v>41.109333333333332</v>
      </c>
      <c r="S338" s="102">
        <v>207.35833333333335</v>
      </c>
      <c r="T338" s="103">
        <v>5.2333333333333336E-2</v>
      </c>
      <c r="U338" s="99">
        <v>2.4179999999999997</v>
      </c>
      <c r="V338" s="102" t="s">
        <v>36</v>
      </c>
      <c r="W338" s="102" t="s">
        <v>36</v>
      </c>
      <c r="X338" s="102" t="s">
        <v>36</v>
      </c>
      <c r="Y338" s="103" t="s">
        <v>36</v>
      </c>
      <c r="Z338" s="103">
        <v>0.03</v>
      </c>
      <c r="AA338" s="103">
        <v>7.3333333333333348E-2</v>
      </c>
      <c r="AB338" s="103">
        <v>1.8566666666666667</v>
      </c>
      <c r="AC338" s="107"/>
    </row>
    <row r="339" spans="1:30" s="98" customFormat="1" ht="11.25" customHeight="1">
      <c r="A339" s="14">
        <f t="shared" si="16"/>
        <v>299</v>
      </c>
      <c r="B339" s="98" t="s">
        <v>54</v>
      </c>
      <c r="C339" s="99">
        <v>41.305</v>
      </c>
      <c r="D339" s="100">
        <v>343.55045872306823</v>
      </c>
      <c r="E339" s="100">
        <v>1437.4151192973175</v>
      </c>
      <c r="F339" s="101">
        <v>23.45</v>
      </c>
      <c r="G339" s="99">
        <v>22.593</v>
      </c>
      <c r="H339" s="102">
        <v>281.755</v>
      </c>
      <c r="I339" s="101">
        <v>10.24033333333333</v>
      </c>
      <c r="J339" s="99">
        <v>0.36333333333333329</v>
      </c>
      <c r="K339" s="99">
        <v>2.4116666666666666</v>
      </c>
      <c r="L339" s="102">
        <v>763.3073333333333</v>
      </c>
      <c r="M339" s="102">
        <v>46.896666666666668</v>
      </c>
      <c r="N339" s="25">
        <f t="shared" si="17"/>
        <v>299</v>
      </c>
      <c r="O339" s="103">
        <v>0.35566666666666663</v>
      </c>
      <c r="P339" s="102">
        <v>577.93499999999995</v>
      </c>
      <c r="Q339" s="99">
        <v>3.0413333333333328</v>
      </c>
      <c r="R339" s="102">
        <v>36.520000000000003</v>
      </c>
      <c r="S339" s="102">
        <v>319.26499999999999</v>
      </c>
      <c r="T339" s="103">
        <v>0.154</v>
      </c>
      <c r="U339" s="99">
        <v>3.7673333333333332</v>
      </c>
      <c r="V339" s="102">
        <v>29.943333333333339</v>
      </c>
      <c r="W339" s="102">
        <v>29.943333333333339</v>
      </c>
      <c r="X339" s="102">
        <v>29.943333333333339</v>
      </c>
      <c r="Y339" s="103">
        <v>0.05</v>
      </c>
      <c r="Z339" s="103">
        <v>6.6666666666666666E-2</v>
      </c>
      <c r="AA339" s="103" t="s">
        <v>36</v>
      </c>
      <c r="AB339" s="103">
        <v>0.78666666666666663</v>
      </c>
      <c r="AC339" s="107"/>
    </row>
    <row r="340" spans="1:30" ht="11.25" customHeight="1">
      <c r="A340" s="14">
        <f t="shared" si="16"/>
        <v>300</v>
      </c>
      <c r="B340" s="12" t="s">
        <v>361</v>
      </c>
      <c r="C340" s="27">
        <v>40.680666666666667</v>
      </c>
      <c r="D340" s="28">
        <v>349.32523145536584</v>
      </c>
      <c r="E340" s="28">
        <v>1461.5767684092507</v>
      </c>
      <c r="F340" s="27">
        <v>30.139583333333331</v>
      </c>
      <c r="G340" s="39">
        <v>24.46</v>
      </c>
      <c r="H340" s="28">
        <v>270.34033333333332</v>
      </c>
      <c r="I340" s="29">
        <v>0</v>
      </c>
      <c r="J340" s="29" t="s">
        <v>0</v>
      </c>
      <c r="K340" s="27">
        <v>4.2253333333333334</v>
      </c>
      <c r="L340" s="28">
        <v>575.029</v>
      </c>
      <c r="M340" s="28">
        <v>31.657999999999998</v>
      </c>
      <c r="N340" s="25">
        <f t="shared" si="17"/>
        <v>300</v>
      </c>
      <c r="O340" s="30">
        <v>0.20733333333333334</v>
      </c>
      <c r="P340" s="28">
        <v>735.42633333333333</v>
      </c>
      <c r="Q340" s="27">
        <v>0.91633333333333333</v>
      </c>
      <c r="R340" s="28">
        <v>40.61</v>
      </c>
      <c r="S340" s="28">
        <v>318.18</v>
      </c>
      <c r="T340" s="30">
        <v>0.13766666666666669</v>
      </c>
      <c r="U340" s="27">
        <v>3.2349999999999999</v>
      </c>
      <c r="V340" s="46">
        <v>12.066666666666668</v>
      </c>
      <c r="W340" s="46">
        <v>12.066666666666668</v>
      </c>
      <c r="X340" s="46">
        <v>12.066666666666668</v>
      </c>
      <c r="Y340" s="30">
        <v>0.03</v>
      </c>
      <c r="Z340" s="30">
        <v>3.3333333333333333E-2</v>
      </c>
      <c r="AA340" s="31" t="s">
        <v>36</v>
      </c>
      <c r="AB340" s="30">
        <v>7.2666666666666666</v>
      </c>
      <c r="AC340" s="29"/>
      <c r="AD340" s="12"/>
    </row>
    <row r="341" spans="1:30" ht="11.25" customHeight="1">
      <c r="A341" s="14">
        <f t="shared" si="16"/>
        <v>301</v>
      </c>
      <c r="B341" s="12" t="s">
        <v>362</v>
      </c>
      <c r="C341" s="27">
        <v>70.727333333333334</v>
      </c>
      <c r="D341" s="28">
        <v>121.91021833333333</v>
      </c>
      <c r="E341" s="28">
        <v>510.07235350666667</v>
      </c>
      <c r="F341" s="27">
        <v>26.604166666666668</v>
      </c>
      <c r="G341" s="39">
        <v>0.92133333333333345</v>
      </c>
      <c r="H341" s="28">
        <v>90.97166666666665</v>
      </c>
      <c r="I341" s="29">
        <v>0</v>
      </c>
      <c r="J341" s="29" t="s">
        <v>0</v>
      </c>
      <c r="K341" s="27">
        <v>1.2393333333333334</v>
      </c>
      <c r="L341" s="28">
        <v>35.905666666666669</v>
      </c>
      <c r="M341" s="28">
        <v>20.268333333333334</v>
      </c>
      <c r="N341" s="25">
        <f t="shared" si="17"/>
        <v>301</v>
      </c>
      <c r="O341" s="97">
        <v>3.1666666666666669E-2</v>
      </c>
      <c r="P341" s="28">
        <v>273.20300000000003</v>
      </c>
      <c r="Q341" s="27">
        <v>0.37133333333333335</v>
      </c>
      <c r="R341" s="28">
        <v>119.94866666666667</v>
      </c>
      <c r="S341" s="28">
        <v>363.57</v>
      </c>
      <c r="T341" s="30">
        <v>3.1E-2</v>
      </c>
      <c r="U341" s="27">
        <v>0.88733333333333331</v>
      </c>
      <c r="V341" s="25" t="s">
        <v>36</v>
      </c>
      <c r="W341" s="25" t="s">
        <v>36</v>
      </c>
      <c r="X341" s="25" t="s">
        <v>36</v>
      </c>
      <c r="Y341" s="30">
        <v>0.05</v>
      </c>
      <c r="Z341" s="31" t="s">
        <v>36</v>
      </c>
      <c r="AA341" s="31" t="s">
        <v>36</v>
      </c>
      <c r="AB341" s="30">
        <v>7.9666666666666659</v>
      </c>
      <c r="AC341" s="29"/>
      <c r="AD341" s="12"/>
    </row>
    <row r="342" spans="1:30" ht="11.25" customHeight="1">
      <c r="A342" s="14">
        <f t="shared" si="16"/>
        <v>302</v>
      </c>
      <c r="B342" s="12" t="s">
        <v>363</v>
      </c>
      <c r="C342" s="37">
        <v>82.073333333333338</v>
      </c>
      <c r="D342" s="35">
        <v>89.130866666666648</v>
      </c>
      <c r="E342" s="41">
        <v>372.92354613333328</v>
      </c>
      <c r="F342" s="40">
        <v>16.606666666666666</v>
      </c>
      <c r="G342" s="62">
        <v>2.02</v>
      </c>
      <c r="H342" s="35">
        <v>57.18</v>
      </c>
      <c r="I342" s="29">
        <v>0</v>
      </c>
      <c r="J342" s="29" t="s">
        <v>0</v>
      </c>
      <c r="K342" s="62">
        <v>1.1433333333333333</v>
      </c>
      <c r="L342" s="35">
        <v>20.399999999999999</v>
      </c>
      <c r="M342" s="35">
        <v>27.02</v>
      </c>
      <c r="N342" s="25">
        <f t="shared" si="17"/>
        <v>302</v>
      </c>
      <c r="O342" s="54">
        <v>0.01</v>
      </c>
      <c r="P342" s="35">
        <v>184.57</v>
      </c>
      <c r="Q342" s="37">
        <v>0.18666666666666668</v>
      </c>
      <c r="R342" s="35">
        <v>79.50333333333333</v>
      </c>
      <c r="S342" s="51">
        <v>339.5266666666667</v>
      </c>
      <c r="T342" s="54" t="s">
        <v>36</v>
      </c>
      <c r="U342" s="62">
        <v>0.32666666666666666</v>
      </c>
      <c r="V342" s="51" t="s">
        <v>36</v>
      </c>
      <c r="W342" s="51" t="s">
        <v>36</v>
      </c>
      <c r="X342" s="51" t="s">
        <v>36</v>
      </c>
      <c r="Y342" s="54" t="s">
        <v>36</v>
      </c>
      <c r="Z342" s="54" t="s">
        <v>36</v>
      </c>
      <c r="AA342" s="54" t="s">
        <v>36</v>
      </c>
      <c r="AB342" s="54">
        <v>1.3433333333333335</v>
      </c>
      <c r="AC342" s="40"/>
      <c r="AD342" s="12"/>
    </row>
    <row r="343" spans="1:30" s="98" customFormat="1" ht="11.25" customHeight="1">
      <c r="A343" s="14">
        <f t="shared" si="16"/>
        <v>303</v>
      </c>
      <c r="B343" s="98" t="s">
        <v>49</v>
      </c>
      <c r="C343" s="99">
        <v>63.461666666666666</v>
      </c>
      <c r="D343" s="100">
        <v>191.62747837583225</v>
      </c>
      <c r="E343" s="100">
        <v>801.76936952448216</v>
      </c>
      <c r="F343" s="101">
        <v>26.929166666666664</v>
      </c>
      <c r="G343" s="99">
        <v>8.4966666666666679</v>
      </c>
      <c r="H343" s="102">
        <v>109.10433333333333</v>
      </c>
      <c r="I343" s="101">
        <v>0</v>
      </c>
      <c r="J343" s="107" t="s">
        <v>0</v>
      </c>
      <c r="K343" s="99">
        <v>1.5313333333333332</v>
      </c>
      <c r="L343" s="102">
        <v>35.627666666666663</v>
      </c>
      <c r="M343" s="102">
        <v>38.135999999999996</v>
      </c>
      <c r="N343" s="25">
        <f t="shared" si="17"/>
        <v>303</v>
      </c>
      <c r="O343" s="103">
        <v>2.3333333333333334E-2</v>
      </c>
      <c r="P343" s="102">
        <v>278.92733333333331</v>
      </c>
      <c r="Q343" s="99">
        <v>0.3833333333333333</v>
      </c>
      <c r="R343" s="102">
        <v>89.961333333333343</v>
      </c>
      <c r="S343" s="102">
        <v>446.61933333333332</v>
      </c>
      <c r="T343" s="103">
        <v>2.7E-2</v>
      </c>
      <c r="U343" s="99">
        <v>0.55733333333333335</v>
      </c>
      <c r="V343" s="102" t="s">
        <v>36</v>
      </c>
      <c r="W343" s="102" t="s">
        <v>36</v>
      </c>
      <c r="X343" s="102" t="s">
        <v>36</v>
      </c>
      <c r="Y343" s="103">
        <v>0.05</v>
      </c>
      <c r="Z343" s="103" t="s">
        <v>36</v>
      </c>
      <c r="AA343" s="103" t="s">
        <v>36</v>
      </c>
      <c r="AB343" s="103">
        <v>0.77</v>
      </c>
      <c r="AC343" s="107"/>
    </row>
    <row r="344" spans="1:30" ht="11.25" customHeight="1">
      <c r="A344" s="14">
        <f t="shared" si="16"/>
        <v>304</v>
      </c>
      <c r="B344" s="12" t="s">
        <v>364</v>
      </c>
      <c r="C344" s="37">
        <v>79.569999999999993</v>
      </c>
      <c r="D344" s="35">
        <v>110.87629999999999</v>
      </c>
      <c r="E344" s="41">
        <v>463.90643919999997</v>
      </c>
      <c r="F344" s="40">
        <v>16.263333333333332</v>
      </c>
      <c r="G344" s="62">
        <v>4.5933333333333337</v>
      </c>
      <c r="H344" s="35">
        <v>50.77</v>
      </c>
      <c r="I344" s="29">
        <v>0</v>
      </c>
      <c r="J344" s="29" t="s">
        <v>0</v>
      </c>
      <c r="K344" s="62">
        <v>0.93666666666666665</v>
      </c>
      <c r="L344" s="35">
        <v>15.74</v>
      </c>
      <c r="M344" s="35">
        <v>19.203333333333333</v>
      </c>
      <c r="N344" s="25">
        <f t="shared" si="17"/>
        <v>304</v>
      </c>
      <c r="O344" s="54">
        <v>0.01</v>
      </c>
      <c r="P344" s="35">
        <v>135.85333333333332</v>
      </c>
      <c r="Q344" s="37">
        <v>0.16333333333333333</v>
      </c>
      <c r="R344" s="35">
        <v>76.166666666666671</v>
      </c>
      <c r="S344" s="51">
        <v>261.39666666666665</v>
      </c>
      <c r="T344" s="54" t="s">
        <v>36</v>
      </c>
      <c r="U344" s="62">
        <v>0.25</v>
      </c>
      <c r="V344" s="51">
        <v>2.77</v>
      </c>
      <c r="W344" s="51">
        <v>2.77</v>
      </c>
      <c r="X344" s="51">
        <v>2.77</v>
      </c>
      <c r="Y344" s="54" t="s">
        <v>36</v>
      </c>
      <c r="Z344" s="54">
        <v>0.04</v>
      </c>
      <c r="AA344" s="54" t="s">
        <v>36</v>
      </c>
      <c r="AB344" s="54">
        <v>0.60333333333333339</v>
      </c>
      <c r="AC344" s="37"/>
      <c r="AD344" s="12"/>
    </row>
    <row r="345" spans="1:30" ht="11.25" customHeight="1">
      <c r="A345" s="14">
        <f t="shared" si="16"/>
        <v>305</v>
      </c>
      <c r="B345" s="12" t="s">
        <v>365</v>
      </c>
      <c r="C345" s="27">
        <v>57.00333333333333</v>
      </c>
      <c r="D345" s="28">
        <v>223.03973236930369</v>
      </c>
      <c r="E345" s="28">
        <v>933.19824023316664</v>
      </c>
      <c r="F345" s="27">
        <v>27.356249999999999</v>
      </c>
      <c r="G345" s="39">
        <v>11.777000000000001</v>
      </c>
      <c r="H345" s="28">
        <v>165.43966666666665</v>
      </c>
      <c r="I345" s="29">
        <v>0</v>
      </c>
      <c r="J345" s="29" t="s">
        <v>0</v>
      </c>
      <c r="K345" s="27">
        <v>3.2390000000000003</v>
      </c>
      <c r="L345" s="28">
        <v>378.27</v>
      </c>
      <c r="M345" s="28">
        <v>30.076666666666668</v>
      </c>
      <c r="N345" s="25">
        <f t="shared" si="17"/>
        <v>305</v>
      </c>
      <c r="O345" s="30">
        <v>5.5333333333333339E-2</v>
      </c>
      <c r="P345" s="28">
        <v>504.1033333333333</v>
      </c>
      <c r="Q345" s="27">
        <v>0.50666666666666671</v>
      </c>
      <c r="R345" s="28">
        <v>107.23266666666667</v>
      </c>
      <c r="S345" s="28">
        <v>355.14966666666669</v>
      </c>
      <c r="T345" s="30">
        <v>8.4666666666666668E-2</v>
      </c>
      <c r="U345" s="27">
        <v>1.1243333333333334</v>
      </c>
      <c r="V345" s="28">
        <v>39.35</v>
      </c>
      <c r="W345" s="28">
        <v>39.35</v>
      </c>
      <c r="X345" s="28">
        <v>39.35</v>
      </c>
      <c r="Y345" s="30">
        <v>0.08</v>
      </c>
      <c r="Z345" s="30">
        <v>0.11333333333333333</v>
      </c>
      <c r="AA345" s="38" t="s">
        <v>36</v>
      </c>
      <c r="AB345" s="30">
        <v>8.0666666666666647</v>
      </c>
      <c r="AC345" s="29"/>
      <c r="AD345" s="12"/>
    </row>
    <row r="346" spans="1:30" s="98" customFormat="1" ht="11.25" customHeight="1">
      <c r="A346" s="14">
        <f t="shared" si="16"/>
        <v>306</v>
      </c>
      <c r="B346" s="98" t="s">
        <v>55</v>
      </c>
      <c r="C346" s="99">
        <v>53.201999999999998</v>
      </c>
      <c r="D346" s="100">
        <v>283.42521443196142</v>
      </c>
      <c r="E346" s="100">
        <v>1185.8510971833266</v>
      </c>
      <c r="F346" s="101">
        <v>21.435416666666665</v>
      </c>
      <c r="G346" s="99">
        <v>19.114999999999998</v>
      </c>
      <c r="H346" s="102">
        <v>72.971333333333334</v>
      </c>
      <c r="I346" s="101">
        <v>5.0332500000000051</v>
      </c>
      <c r="J346" s="107" t="s">
        <v>36</v>
      </c>
      <c r="K346" s="99">
        <v>1.2143333333333335</v>
      </c>
      <c r="L346" s="102">
        <v>26.434333333333331</v>
      </c>
      <c r="M346" s="102">
        <v>28.397000000000002</v>
      </c>
      <c r="N346" s="25">
        <f t="shared" si="17"/>
        <v>306</v>
      </c>
      <c r="O346" s="103">
        <v>6.6333333333333341E-2</v>
      </c>
      <c r="P346" s="102">
        <v>216.37433333333334</v>
      </c>
      <c r="Q346" s="99">
        <v>0.93733333333333324</v>
      </c>
      <c r="R346" s="102">
        <v>90.506666666666661</v>
      </c>
      <c r="S346" s="102">
        <v>216.37433333333334</v>
      </c>
      <c r="T346" s="103">
        <v>3.1E-2</v>
      </c>
      <c r="U346" s="99">
        <v>0.42966666666666664</v>
      </c>
      <c r="V346" s="102">
        <v>17.5</v>
      </c>
      <c r="W346" s="102">
        <v>17.5</v>
      </c>
      <c r="X346" s="102">
        <v>17.5</v>
      </c>
      <c r="Y346" s="103" t="s">
        <v>36</v>
      </c>
      <c r="Z346" s="103">
        <v>0.03</v>
      </c>
      <c r="AA346" s="103" t="s">
        <v>36</v>
      </c>
      <c r="AB346" s="103">
        <v>0.60333333333333339</v>
      </c>
      <c r="AC346" s="107"/>
    </row>
    <row r="347" spans="1:30" ht="11.25" customHeight="1">
      <c r="A347" s="14">
        <f t="shared" si="16"/>
        <v>307</v>
      </c>
      <c r="B347" s="12" t="s">
        <v>366</v>
      </c>
      <c r="C347" s="37">
        <v>79.52</v>
      </c>
      <c r="D347" s="35">
        <v>107.20556666666666</v>
      </c>
      <c r="E347" s="41">
        <v>448.5480909333333</v>
      </c>
      <c r="F347" s="40">
        <v>16.649999999999999</v>
      </c>
      <c r="G347" s="62">
        <v>4.0033333333333339</v>
      </c>
      <c r="H347" s="35">
        <v>64.84</v>
      </c>
      <c r="I347" s="29">
        <v>0</v>
      </c>
      <c r="J347" s="29" t="s">
        <v>0</v>
      </c>
      <c r="K347" s="62">
        <v>0.9</v>
      </c>
      <c r="L347" s="35">
        <v>13.546666666666667</v>
      </c>
      <c r="M347" s="35">
        <v>22.8</v>
      </c>
      <c r="N347" s="25">
        <f t="shared" si="17"/>
        <v>307</v>
      </c>
      <c r="O347" s="54">
        <v>0.01</v>
      </c>
      <c r="P347" s="35">
        <v>141.25</v>
      </c>
      <c r="Q347" s="37">
        <v>0.17333333333333334</v>
      </c>
      <c r="R347" s="35">
        <v>77.49666666666667</v>
      </c>
      <c r="S347" s="51">
        <v>253.05666666666664</v>
      </c>
      <c r="T347" s="54" t="s">
        <v>36</v>
      </c>
      <c r="U347" s="62">
        <v>0.25333333333333335</v>
      </c>
      <c r="V347" s="51">
        <v>47.86</v>
      </c>
      <c r="W347" s="51">
        <v>47.86</v>
      </c>
      <c r="X347" s="51">
        <v>47.86</v>
      </c>
      <c r="Y347" s="54" t="s">
        <v>36</v>
      </c>
      <c r="Z347" s="54">
        <v>4.6666666666666669E-2</v>
      </c>
      <c r="AA347" s="54" t="s">
        <v>36</v>
      </c>
      <c r="AB347" s="54">
        <v>3.1033333333333335</v>
      </c>
      <c r="AC347" s="40"/>
      <c r="AD347" s="12"/>
    </row>
    <row r="348" spans="1:30" ht="11.25" customHeight="1">
      <c r="A348" s="14">
        <f t="shared" si="16"/>
        <v>308</v>
      </c>
      <c r="B348" s="12" t="s">
        <v>367</v>
      </c>
      <c r="C348" s="27">
        <v>66.804000000000002</v>
      </c>
      <c r="D348" s="28">
        <v>154.270025</v>
      </c>
      <c r="E348" s="28">
        <v>645.46578460000001</v>
      </c>
      <c r="F348" s="27">
        <v>28.587499999999999</v>
      </c>
      <c r="G348" s="39">
        <v>3.57</v>
      </c>
      <c r="H348" s="28">
        <v>80.805333333333337</v>
      </c>
      <c r="I348" s="29">
        <v>0</v>
      </c>
      <c r="J348" s="29" t="s">
        <v>0</v>
      </c>
      <c r="K348" s="27">
        <v>1.6559999999999999</v>
      </c>
      <c r="L348" s="28">
        <v>10.324666666666667</v>
      </c>
      <c r="M348" s="28">
        <v>21.122666666666667</v>
      </c>
      <c r="N348" s="25">
        <f t="shared" si="17"/>
        <v>308</v>
      </c>
      <c r="O348" s="31" t="s">
        <v>36</v>
      </c>
      <c r="P348" s="28">
        <v>203.71199999999999</v>
      </c>
      <c r="Q348" s="27">
        <v>0.32033333333333336</v>
      </c>
      <c r="R348" s="28">
        <v>114.90533333333333</v>
      </c>
      <c r="S348" s="28">
        <v>248.64</v>
      </c>
      <c r="T348" s="30">
        <v>3.0333333333333334E-2</v>
      </c>
      <c r="U348" s="27">
        <v>0.60566666666666658</v>
      </c>
      <c r="V348" s="46">
        <v>4.2166666666666668</v>
      </c>
      <c r="W348" s="46">
        <v>4.2166666666666668</v>
      </c>
      <c r="X348" s="46">
        <v>4.2166666666666668</v>
      </c>
      <c r="Y348" s="30">
        <v>0.14000000000000001</v>
      </c>
      <c r="Z348" s="31" t="s">
        <v>36</v>
      </c>
      <c r="AA348" s="31" t="s">
        <v>36</v>
      </c>
      <c r="AB348" s="30">
        <v>8.8666666666666654</v>
      </c>
      <c r="AC348" s="29"/>
      <c r="AD348" s="12"/>
    </row>
    <row r="349" spans="1:30" s="98" customFormat="1" ht="11.25" customHeight="1">
      <c r="A349" s="14">
        <f t="shared" si="16"/>
        <v>309</v>
      </c>
      <c r="B349" s="98" t="s">
        <v>50</v>
      </c>
      <c r="C349" s="99">
        <v>74.532333333333327</v>
      </c>
      <c r="D349" s="100">
        <v>141.9583228750229</v>
      </c>
      <c r="E349" s="100">
        <v>593.95362290909588</v>
      </c>
      <c r="F349" s="101">
        <v>11.75</v>
      </c>
      <c r="G349" s="99">
        <v>8.0239999999999991</v>
      </c>
      <c r="H349" s="102">
        <v>43.395333333333333</v>
      </c>
      <c r="I349" s="101">
        <v>5.0153333333333405</v>
      </c>
      <c r="J349" s="107">
        <v>0.78</v>
      </c>
      <c r="K349" s="99">
        <v>0.67833333333333334</v>
      </c>
      <c r="L349" s="102">
        <v>20.116333333333333</v>
      </c>
      <c r="M349" s="102">
        <v>18.062999999999999</v>
      </c>
      <c r="N349" s="25">
        <f t="shared" si="17"/>
        <v>309</v>
      </c>
      <c r="O349" s="103">
        <v>7.6333333333333322E-2</v>
      </c>
      <c r="P349" s="102">
        <v>105.46433333333334</v>
      </c>
      <c r="Q349" s="99">
        <v>1.4743333333333333</v>
      </c>
      <c r="R349" s="102">
        <v>51.287666666666667</v>
      </c>
      <c r="S349" s="102">
        <v>208.24300000000002</v>
      </c>
      <c r="T349" s="103">
        <v>0.36466666666666669</v>
      </c>
      <c r="U349" s="99">
        <v>0.28999999999999998</v>
      </c>
      <c r="V349" s="102">
        <v>19.186666666666667</v>
      </c>
      <c r="W349" s="102"/>
      <c r="X349" s="102"/>
      <c r="Y349" s="103" t="s">
        <v>36</v>
      </c>
      <c r="Z349" s="103">
        <v>0.03</v>
      </c>
      <c r="AA349" s="103" t="s">
        <v>36</v>
      </c>
      <c r="AB349" s="103">
        <v>1.1033333333333333</v>
      </c>
      <c r="AC349" s="107">
        <v>6.8933333333333335</v>
      </c>
    </row>
    <row r="350" spans="1:30" ht="11.25" customHeight="1">
      <c r="A350" s="14">
        <f t="shared" si="16"/>
        <v>310</v>
      </c>
      <c r="B350" s="12" t="s">
        <v>368</v>
      </c>
      <c r="C350" s="27">
        <v>80.623333333333335</v>
      </c>
      <c r="D350" s="28">
        <v>76.408908333333343</v>
      </c>
      <c r="E350" s="28">
        <v>319.69487246666671</v>
      </c>
      <c r="F350" s="27">
        <v>15.47916666666667</v>
      </c>
      <c r="G350" s="39">
        <v>1.1433333333333333</v>
      </c>
      <c r="H350" s="28">
        <v>83.606999999999999</v>
      </c>
      <c r="I350" s="29">
        <v>0</v>
      </c>
      <c r="J350" s="29" t="s">
        <v>0</v>
      </c>
      <c r="K350" s="27">
        <v>2.02</v>
      </c>
      <c r="L350" s="28">
        <v>331.59733333333332</v>
      </c>
      <c r="M350" s="28">
        <v>33.774999999999999</v>
      </c>
      <c r="N350" s="25">
        <f t="shared" si="17"/>
        <v>310</v>
      </c>
      <c r="O350" s="30">
        <v>6.5666666666666665E-2</v>
      </c>
      <c r="P350" s="28">
        <v>326.81866666666662</v>
      </c>
      <c r="Q350" s="27">
        <v>0.54700000000000004</v>
      </c>
      <c r="R350" s="28">
        <v>120.33866666666665</v>
      </c>
      <c r="S350" s="28">
        <v>303.83099999999996</v>
      </c>
      <c r="T350" s="30">
        <v>0.10146666666666666</v>
      </c>
      <c r="U350" s="27">
        <v>0.55166666666666664</v>
      </c>
      <c r="V350" s="25" t="s">
        <v>36</v>
      </c>
      <c r="W350" s="25" t="s">
        <v>36</v>
      </c>
      <c r="X350" s="25" t="s">
        <v>36</v>
      </c>
      <c r="Y350" s="30">
        <v>8.3333333333333329E-2</v>
      </c>
      <c r="Z350" s="38" t="s">
        <v>36</v>
      </c>
      <c r="AA350" s="38" t="s">
        <v>36</v>
      </c>
      <c r="AB350" s="30">
        <v>6.6</v>
      </c>
      <c r="AC350" s="29"/>
      <c r="AD350" s="12"/>
    </row>
    <row r="351" spans="1:30" ht="11.25" customHeight="1">
      <c r="A351" s="91"/>
      <c r="B351" s="5"/>
      <c r="C351" s="7"/>
      <c r="D351" s="149"/>
      <c r="E351" s="149"/>
      <c r="F351" s="7"/>
      <c r="G351" s="7"/>
      <c r="H351" s="8"/>
      <c r="I351" s="7" t="s">
        <v>93</v>
      </c>
      <c r="J351" s="7" t="s">
        <v>21</v>
      </c>
      <c r="K351" s="7"/>
      <c r="L351" s="8"/>
      <c r="M351" s="8"/>
      <c r="N351" s="6"/>
      <c r="O351" s="9"/>
      <c r="P351" s="8"/>
      <c r="Q351" s="7"/>
      <c r="R351" s="8"/>
      <c r="S351" s="8"/>
      <c r="T351" s="9"/>
      <c r="U351" s="7"/>
      <c r="V351" s="8"/>
      <c r="W351" s="8"/>
      <c r="X351" s="8"/>
      <c r="Y351" s="9"/>
      <c r="Z351" s="9"/>
      <c r="AA351" s="9"/>
      <c r="AB351" s="9"/>
      <c r="AC351" s="7" t="s">
        <v>94</v>
      </c>
      <c r="AD351" s="5"/>
    </row>
    <row r="352" spans="1:30" ht="11.25" customHeight="1" thickBot="1">
      <c r="A352" s="92" t="s">
        <v>95</v>
      </c>
      <c r="B352" s="12"/>
      <c r="C352" s="10" t="s">
        <v>19</v>
      </c>
      <c r="D352" s="148" t="s">
        <v>96</v>
      </c>
      <c r="E352" s="148"/>
      <c r="F352" s="10" t="s">
        <v>20</v>
      </c>
      <c r="G352" s="10" t="s">
        <v>97</v>
      </c>
      <c r="H352" s="14" t="s">
        <v>35</v>
      </c>
      <c r="I352" s="10" t="s">
        <v>98</v>
      </c>
      <c r="J352" s="10" t="s">
        <v>99</v>
      </c>
      <c r="K352" s="10" t="s">
        <v>22</v>
      </c>
      <c r="L352" s="14" t="s">
        <v>23</v>
      </c>
      <c r="M352" s="14" t="s">
        <v>24</v>
      </c>
      <c r="N352" s="13" t="s">
        <v>95</v>
      </c>
      <c r="O352" s="15" t="s">
        <v>25</v>
      </c>
      <c r="P352" s="14" t="s">
        <v>26</v>
      </c>
      <c r="Q352" s="10" t="s">
        <v>27</v>
      </c>
      <c r="R352" s="14" t="s">
        <v>28</v>
      </c>
      <c r="S352" s="14" t="s">
        <v>29</v>
      </c>
      <c r="T352" s="15" t="s">
        <v>30</v>
      </c>
      <c r="U352" s="10" t="s">
        <v>31</v>
      </c>
      <c r="V352" s="14" t="s">
        <v>32</v>
      </c>
      <c r="W352" s="14" t="s">
        <v>100</v>
      </c>
      <c r="X352" s="14" t="s">
        <v>101</v>
      </c>
      <c r="Y352" s="15" t="s">
        <v>33</v>
      </c>
      <c r="Z352" s="15" t="s">
        <v>34</v>
      </c>
      <c r="AA352" s="15" t="s">
        <v>102</v>
      </c>
      <c r="AB352" s="15" t="s">
        <v>103</v>
      </c>
      <c r="AC352" s="10" t="s">
        <v>92</v>
      </c>
      <c r="AD352" s="12"/>
    </row>
    <row r="353" spans="1:30" ht="11.25" customHeight="1">
      <c r="A353" s="93" t="s">
        <v>104</v>
      </c>
      <c r="B353" s="17" t="s">
        <v>105</v>
      </c>
      <c r="C353" s="18" t="s">
        <v>106</v>
      </c>
      <c r="D353" s="19" t="s">
        <v>107</v>
      </c>
      <c r="E353" s="19" t="s">
        <v>108</v>
      </c>
      <c r="F353" s="18" t="s">
        <v>109</v>
      </c>
      <c r="G353" s="18" t="s">
        <v>109</v>
      </c>
      <c r="H353" s="19" t="s">
        <v>110</v>
      </c>
      <c r="I353" s="18" t="s">
        <v>109</v>
      </c>
      <c r="J353" s="18" t="s">
        <v>109</v>
      </c>
      <c r="K353" s="18" t="s">
        <v>109</v>
      </c>
      <c r="L353" s="19" t="s">
        <v>110</v>
      </c>
      <c r="M353" s="19" t="s">
        <v>110</v>
      </c>
      <c r="N353" s="16" t="s">
        <v>104</v>
      </c>
      <c r="O353" s="20" t="s">
        <v>110</v>
      </c>
      <c r="P353" s="19" t="s">
        <v>110</v>
      </c>
      <c r="Q353" s="18" t="s">
        <v>110</v>
      </c>
      <c r="R353" s="19" t="s">
        <v>110</v>
      </c>
      <c r="S353" s="19" t="s">
        <v>110</v>
      </c>
      <c r="T353" s="20" t="s">
        <v>110</v>
      </c>
      <c r="U353" s="18" t="s">
        <v>110</v>
      </c>
      <c r="V353" s="19" t="s">
        <v>111</v>
      </c>
      <c r="W353" s="19" t="s">
        <v>111</v>
      </c>
      <c r="X353" s="19" t="s">
        <v>111</v>
      </c>
      <c r="Y353" s="20" t="s">
        <v>110</v>
      </c>
      <c r="Z353" s="20" t="s">
        <v>110</v>
      </c>
      <c r="AA353" s="20" t="s">
        <v>110</v>
      </c>
      <c r="AB353" s="20" t="s">
        <v>110</v>
      </c>
      <c r="AC353" s="18" t="s">
        <v>110</v>
      </c>
      <c r="AD353" s="17"/>
    </row>
    <row r="354" spans="1:30" ht="11.25" customHeight="1">
      <c r="A354" s="14">
        <f>A350+1</f>
        <v>311</v>
      </c>
      <c r="B354" s="12" t="s">
        <v>369</v>
      </c>
      <c r="C354" s="27">
        <v>56.98</v>
      </c>
      <c r="D354" s="28">
        <v>191.55914112758637</v>
      </c>
      <c r="E354" s="28">
        <v>801.48344647782142</v>
      </c>
      <c r="F354" s="27">
        <v>36.450000000000003</v>
      </c>
      <c r="G354" s="39">
        <v>3.9820000000000007</v>
      </c>
      <c r="H354" s="28">
        <v>125.95966666666668</v>
      </c>
      <c r="I354" s="29">
        <v>0</v>
      </c>
      <c r="J354" s="29" t="s">
        <v>0</v>
      </c>
      <c r="K354" s="27">
        <v>2.0266666666666668</v>
      </c>
      <c r="L354" s="28">
        <v>113.54199999999999</v>
      </c>
      <c r="M354" s="28">
        <v>42.357666666666667</v>
      </c>
      <c r="N354" s="25">
        <f t="shared" si="17"/>
        <v>311</v>
      </c>
      <c r="O354" s="30">
        <v>8.1333333333333327E-2</v>
      </c>
      <c r="P354" s="28">
        <v>331.79699999999997</v>
      </c>
      <c r="Q354" s="27">
        <v>0.77700000000000014</v>
      </c>
      <c r="R354" s="28">
        <v>80.952666666666673</v>
      </c>
      <c r="S354" s="28">
        <v>527.15299999999991</v>
      </c>
      <c r="T354" s="30">
        <v>3.6333333333333336E-2</v>
      </c>
      <c r="U354" s="27">
        <v>2.0989999999999998</v>
      </c>
      <c r="V354" s="25">
        <v>6.5666666666666664</v>
      </c>
      <c r="W354" s="25">
        <v>6.5666666666666664</v>
      </c>
      <c r="X354" s="25">
        <v>6.5666666666666664</v>
      </c>
      <c r="Y354" s="30">
        <v>0.03</v>
      </c>
      <c r="Z354" s="38" t="s">
        <v>36</v>
      </c>
      <c r="AA354" s="38" t="s">
        <v>36</v>
      </c>
      <c r="AB354" s="30">
        <v>6.6333333333333329</v>
      </c>
      <c r="AC354" s="29"/>
      <c r="AD354" s="12"/>
    </row>
    <row r="355" spans="1:30" ht="11.25" customHeight="1">
      <c r="A355" s="14">
        <f t="shared" si="16"/>
        <v>312</v>
      </c>
      <c r="B355" s="12" t="s">
        <v>370</v>
      </c>
      <c r="C355" s="37">
        <v>80.27</v>
      </c>
      <c r="D355" s="35">
        <v>91.083233333333325</v>
      </c>
      <c r="E355" s="41">
        <v>381.09224826666667</v>
      </c>
      <c r="F355" s="40">
        <v>18.556666666666668</v>
      </c>
      <c r="G355" s="62">
        <v>1.3133333333333335</v>
      </c>
      <c r="H355" s="35">
        <v>50.3</v>
      </c>
      <c r="I355" s="29">
        <v>0</v>
      </c>
      <c r="J355" s="29" t="s">
        <v>0</v>
      </c>
      <c r="K355" s="62">
        <v>1.0833333333333333</v>
      </c>
      <c r="L355" s="35">
        <v>12.003333333333336</v>
      </c>
      <c r="M355" s="35">
        <v>23.696666666666669</v>
      </c>
      <c r="N355" s="25">
        <f t="shared" si="17"/>
        <v>312</v>
      </c>
      <c r="O355" s="54">
        <v>0.01</v>
      </c>
      <c r="P355" s="35">
        <v>174.47333333333333</v>
      </c>
      <c r="Q355" s="37">
        <v>0.21666666666666667</v>
      </c>
      <c r="R355" s="35">
        <v>43.336666666666666</v>
      </c>
      <c r="S355" s="51">
        <v>293.6466666666667</v>
      </c>
      <c r="T355" s="54">
        <v>0.03</v>
      </c>
      <c r="U355" s="62">
        <v>0.39333333333333337</v>
      </c>
      <c r="V355" s="51" t="s">
        <v>36</v>
      </c>
      <c r="W355" s="51" t="s">
        <v>36</v>
      </c>
      <c r="X355" s="51" t="s">
        <v>36</v>
      </c>
      <c r="Y355" s="54" t="s">
        <v>36</v>
      </c>
      <c r="Z355" s="54" t="s">
        <v>36</v>
      </c>
      <c r="AA355" s="54" t="s">
        <v>36</v>
      </c>
      <c r="AB355" s="54">
        <v>4.9533333333333331</v>
      </c>
      <c r="AC355" s="37"/>
      <c r="AD355" s="12"/>
    </row>
    <row r="356" spans="1:30" ht="11.25" customHeight="1">
      <c r="A356" s="14">
        <f t="shared" si="16"/>
        <v>313</v>
      </c>
      <c r="B356" s="12" t="s">
        <v>371</v>
      </c>
      <c r="C356" s="29">
        <v>65.49433333333333</v>
      </c>
      <c r="D356" s="28">
        <v>152.19008833333334</v>
      </c>
      <c r="E356" s="28">
        <v>636.76332958666671</v>
      </c>
      <c r="F356" s="27">
        <v>30.795833333333334</v>
      </c>
      <c r="G356" s="39">
        <v>2.294</v>
      </c>
      <c r="H356" s="28">
        <v>99.302666666666667</v>
      </c>
      <c r="I356" s="29">
        <v>0</v>
      </c>
      <c r="J356" s="29" t="s">
        <v>0</v>
      </c>
      <c r="K356" s="27">
        <v>1.5736666666666668</v>
      </c>
      <c r="L356" s="28">
        <v>68.976333333333329</v>
      </c>
      <c r="M356" s="28">
        <v>26.740333333333336</v>
      </c>
      <c r="N356" s="25">
        <f t="shared" si="17"/>
        <v>313</v>
      </c>
      <c r="O356" s="97">
        <v>3.0333333333333334E-2</v>
      </c>
      <c r="P356" s="28">
        <v>237.29366666666667</v>
      </c>
      <c r="Q356" s="27">
        <v>0.47533333333333333</v>
      </c>
      <c r="R356" s="28">
        <v>53.088666666666661</v>
      </c>
      <c r="S356" s="28">
        <v>360.15333333333336</v>
      </c>
      <c r="T356" s="30">
        <v>3.7666666666666661E-2</v>
      </c>
      <c r="U356" s="27">
        <v>0.75633333333333341</v>
      </c>
      <c r="V356" s="25">
        <v>5.1333333000000003</v>
      </c>
      <c r="W356" s="25">
        <v>5.1333333000000003</v>
      </c>
      <c r="X356" s="25">
        <v>5.1333333000000003</v>
      </c>
      <c r="Y356" s="30">
        <v>0.03</v>
      </c>
      <c r="Z356" s="38" t="s">
        <v>36</v>
      </c>
      <c r="AA356" s="38" t="s">
        <v>36</v>
      </c>
      <c r="AB356" s="30">
        <v>2.8666666666666667</v>
      </c>
      <c r="AC356" s="29"/>
      <c r="AD356" s="12"/>
    </row>
    <row r="357" spans="1:30" ht="11.25" customHeight="1">
      <c r="A357" s="14">
        <f t="shared" si="16"/>
        <v>314</v>
      </c>
      <c r="B357" s="12" t="s">
        <v>372</v>
      </c>
      <c r="C357" s="37">
        <v>79.166666666666671</v>
      </c>
      <c r="D357" s="35">
        <v>93.024566666666658</v>
      </c>
      <c r="E357" s="41">
        <v>389.2147869333333</v>
      </c>
      <c r="F357" s="40">
        <v>20.49</v>
      </c>
      <c r="G357" s="62">
        <v>0.61333333333333329</v>
      </c>
      <c r="H357" s="35">
        <v>48.61</v>
      </c>
      <c r="I357" s="29">
        <v>0</v>
      </c>
      <c r="J357" s="29" t="s">
        <v>0</v>
      </c>
      <c r="K357" s="62">
        <v>1.2566666666666666</v>
      </c>
      <c r="L357" s="35">
        <v>25.883333333333329</v>
      </c>
      <c r="M357" s="35">
        <v>24.35</v>
      </c>
      <c r="N357" s="25">
        <f t="shared" si="17"/>
        <v>314</v>
      </c>
      <c r="O357" s="54">
        <v>5.3333333333333337E-2</v>
      </c>
      <c r="P357" s="35">
        <v>207.30333333333331</v>
      </c>
      <c r="Q357" s="37">
        <v>0.38666666666666666</v>
      </c>
      <c r="R357" s="35">
        <v>66.73</v>
      </c>
      <c r="S357" s="51">
        <v>313.41666666666669</v>
      </c>
      <c r="T357" s="54">
        <v>3.6666666666666667E-2</v>
      </c>
      <c r="U357" s="62">
        <v>0.65666666666666662</v>
      </c>
      <c r="V357" s="51">
        <v>4.6533333333333333</v>
      </c>
      <c r="W357" s="51">
        <v>4.6533333333333333</v>
      </c>
      <c r="X357" s="51">
        <v>4.6533333333333333</v>
      </c>
      <c r="Y357" s="54" t="s">
        <v>36</v>
      </c>
      <c r="Z357" s="54" t="s">
        <v>36</v>
      </c>
      <c r="AA357" s="54" t="s">
        <v>36</v>
      </c>
      <c r="AB357" s="54">
        <v>1.1933333333333334</v>
      </c>
      <c r="AC357" s="37"/>
      <c r="AD357" s="12"/>
    </row>
    <row r="358" spans="1:30" s="98" customFormat="1" ht="11.25" customHeight="1">
      <c r="A358" s="14">
        <f t="shared" si="16"/>
        <v>315</v>
      </c>
      <c r="B358" s="98" t="s">
        <v>622</v>
      </c>
      <c r="C358" s="99">
        <v>60.927333333333337</v>
      </c>
      <c r="D358" s="100">
        <v>228.73177513531843</v>
      </c>
      <c r="E358" s="100">
        <v>957.01374716617238</v>
      </c>
      <c r="F358" s="101">
        <v>23.918749999999999</v>
      </c>
      <c r="G358" s="99">
        <v>14.035333333333334</v>
      </c>
      <c r="H358" s="102">
        <v>85.309666666666672</v>
      </c>
      <c r="I358" s="101">
        <v>0</v>
      </c>
      <c r="J358" s="107" t="s">
        <v>0</v>
      </c>
      <c r="K358" s="99">
        <v>1.2903333333333331</v>
      </c>
      <c r="L358" s="102">
        <v>28.757333333333332</v>
      </c>
      <c r="M358" s="102">
        <v>27.786000000000001</v>
      </c>
      <c r="N358" s="25">
        <f t="shared" si="17"/>
        <v>315</v>
      </c>
      <c r="O358" s="103">
        <v>1.5666666666666666E-2</v>
      </c>
      <c r="P358" s="102">
        <v>299.7233333333333</v>
      </c>
      <c r="Q358" s="99">
        <v>0.54366666666666663</v>
      </c>
      <c r="R358" s="102">
        <v>85.135000000000005</v>
      </c>
      <c r="S358" s="102">
        <v>383.93633333333332</v>
      </c>
      <c r="T358" s="103">
        <v>4.3333333333333335E-2</v>
      </c>
      <c r="U358" s="99">
        <v>0.55966666666666676</v>
      </c>
      <c r="V358" s="102" t="s">
        <v>36</v>
      </c>
      <c r="W358" s="102" t="s">
        <v>36</v>
      </c>
      <c r="X358" s="102" t="s">
        <v>36</v>
      </c>
      <c r="Y358" s="103">
        <v>0.12666666666666668</v>
      </c>
      <c r="Z358" s="103">
        <v>0.06</v>
      </c>
      <c r="AA358" s="103" t="s">
        <v>36</v>
      </c>
      <c r="AB358" s="103">
        <v>5.3466666666666667</v>
      </c>
      <c r="AC358" s="107"/>
    </row>
    <row r="359" spans="1:30" s="98" customFormat="1" ht="11.25" customHeight="1">
      <c r="A359" s="14">
        <f t="shared" si="16"/>
        <v>316</v>
      </c>
      <c r="B359" s="98" t="s">
        <v>621</v>
      </c>
      <c r="C359" s="99">
        <v>68.983999999999995</v>
      </c>
      <c r="D359" s="100">
        <v>169.78157991055645</v>
      </c>
      <c r="E359" s="100">
        <v>710.36613034576817</v>
      </c>
      <c r="F359" s="101">
        <v>19.252083333333335</v>
      </c>
      <c r="G359" s="99">
        <v>9.7089999999999979</v>
      </c>
      <c r="H359" s="102">
        <v>53.027000000000008</v>
      </c>
      <c r="I359" s="101">
        <v>0</v>
      </c>
      <c r="J359" s="107" t="s">
        <v>0</v>
      </c>
      <c r="K359" s="99">
        <v>1.2223333333333335</v>
      </c>
      <c r="L359" s="102">
        <v>8.7479999999999993</v>
      </c>
      <c r="M359" s="102">
        <v>27.421666666666667</v>
      </c>
      <c r="N359" s="25">
        <f t="shared" si="17"/>
        <v>316</v>
      </c>
      <c r="O359" s="103" t="s">
        <v>36</v>
      </c>
      <c r="P359" s="102">
        <v>258.79900000000004</v>
      </c>
      <c r="Q359" s="99">
        <v>0.24</v>
      </c>
      <c r="R359" s="102">
        <v>64.241666666666674</v>
      </c>
      <c r="S359" s="102">
        <v>376.49566666666669</v>
      </c>
      <c r="T359" s="103">
        <v>2.2333333333333334E-2</v>
      </c>
      <c r="U359" s="99">
        <v>0.34400000000000003</v>
      </c>
      <c r="V359" s="102" t="s">
        <v>36</v>
      </c>
      <c r="W359" s="102" t="s">
        <v>36</v>
      </c>
      <c r="X359" s="102" t="s">
        <v>36</v>
      </c>
      <c r="Y359" s="103">
        <v>0.19666666666666666</v>
      </c>
      <c r="Z359" s="103">
        <v>0.03</v>
      </c>
      <c r="AA359" s="103" t="s">
        <v>36</v>
      </c>
      <c r="AB359" s="103">
        <v>3.21</v>
      </c>
      <c r="AC359" s="107"/>
    </row>
    <row r="360" spans="1:30" s="98" customFormat="1" ht="11.25" customHeight="1">
      <c r="A360" s="14">
        <f t="shared" si="16"/>
        <v>317</v>
      </c>
      <c r="B360" s="98" t="s">
        <v>629</v>
      </c>
      <c r="C360" s="99">
        <v>58.128000000000007</v>
      </c>
      <c r="D360" s="100">
        <v>242.7065694870949</v>
      </c>
      <c r="E360" s="100">
        <v>1015.4842867340051</v>
      </c>
      <c r="F360" s="101">
        <v>26.141666666666669</v>
      </c>
      <c r="G360" s="99">
        <v>14.532333333333334</v>
      </c>
      <c r="H360" s="102">
        <v>72.815666666666672</v>
      </c>
      <c r="I360" s="101">
        <v>0</v>
      </c>
      <c r="J360" s="107" t="s">
        <v>0</v>
      </c>
      <c r="K360" s="99">
        <v>1.6136666666666664</v>
      </c>
      <c r="L360" s="102">
        <v>15.085999999999999</v>
      </c>
      <c r="M360" s="102">
        <v>37.860333333333337</v>
      </c>
      <c r="N360" s="25">
        <f t="shared" si="17"/>
        <v>317</v>
      </c>
      <c r="O360" s="103">
        <v>1.2666666666666666E-2</v>
      </c>
      <c r="P360" s="102">
        <v>352.1583333333333</v>
      </c>
      <c r="Q360" s="99">
        <v>0.37266666666666665</v>
      </c>
      <c r="R360" s="102">
        <v>95.811333333333323</v>
      </c>
      <c r="S360" s="102">
        <v>517.90200000000004</v>
      </c>
      <c r="T360" s="103">
        <v>3.666666666666666E-2</v>
      </c>
      <c r="U360" s="99">
        <v>0.49733333333333335</v>
      </c>
      <c r="V360" s="102" t="s">
        <v>36</v>
      </c>
      <c r="W360" s="102" t="s">
        <v>36</v>
      </c>
      <c r="X360" s="102" t="s">
        <v>36</v>
      </c>
      <c r="Y360" s="103">
        <v>0.23333333333333331</v>
      </c>
      <c r="Z360" s="103">
        <v>0.03</v>
      </c>
      <c r="AA360" s="103" t="s">
        <v>36</v>
      </c>
      <c r="AB360" s="103">
        <v>6.3033333333333337</v>
      </c>
      <c r="AC360" s="107"/>
    </row>
    <row r="361" spans="1:30" ht="11.25" customHeight="1">
      <c r="A361" s="14">
        <f t="shared" si="16"/>
        <v>318</v>
      </c>
      <c r="B361" s="12" t="s">
        <v>373</v>
      </c>
      <c r="C361" s="27">
        <v>60.08</v>
      </c>
      <c r="D361" s="28">
        <v>164.3507883333333</v>
      </c>
      <c r="E361" s="28">
        <v>687.64369838666653</v>
      </c>
      <c r="F361" s="27">
        <v>32.179166666666667</v>
      </c>
      <c r="G361" s="39">
        <v>2.9873333333333334</v>
      </c>
      <c r="H361" s="28">
        <v>108.98933333333333</v>
      </c>
      <c r="I361" s="29">
        <v>0</v>
      </c>
      <c r="J361" s="29" t="s">
        <v>0</v>
      </c>
      <c r="K361" s="27">
        <v>4.3523333333333332</v>
      </c>
      <c r="L361" s="28">
        <v>437.72733333333332</v>
      </c>
      <c r="M361" s="28">
        <v>51.361333333333334</v>
      </c>
      <c r="N361" s="25">
        <f t="shared" si="17"/>
        <v>318</v>
      </c>
      <c r="O361" s="30">
        <v>0.24199999999999999</v>
      </c>
      <c r="P361" s="28">
        <v>577.78033333333337</v>
      </c>
      <c r="Q361" s="27">
        <v>1.2510000000000001</v>
      </c>
      <c r="R361" s="28">
        <v>74.46833333333332</v>
      </c>
      <c r="S361" s="28">
        <v>574.33866666666665</v>
      </c>
      <c r="T361" s="30">
        <v>0.13733333333333334</v>
      </c>
      <c r="U361" s="27">
        <v>1.8203333333333334</v>
      </c>
      <c r="V361" s="102" t="s">
        <v>36</v>
      </c>
      <c r="W361" s="102" t="s">
        <v>36</v>
      </c>
      <c r="X361" s="102" t="s">
        <v>36</v>
      </c>
      <c r="Y361" s="30">
        <v>6.3333333333333339E-2</v>
      </c>
      <c r="Z361" s="38" t="s">
        <v>36</v>
      </c>
      <c r="AA361" s="38" t="s">
        <v>36</v>
      </c>
      <c r="AB361" s="30">
        <v>5.833333333333333</v>
      </c>
      <c r="AC361" s="29"/>
      <c r="AD361" s="12"/>
    </row>
    <row r="362" spans="1:30" ht="11.25" customHeight="1">
      <c r="A362" s="14">
        <f t="shared" si="16"/>
        <v>319</v>
      </c>
      <c r="B362" s="12" t="s">
        <v>374</v>
      </c>
      <c r="C362" s="27">
        <v>55.142666666666663</v>
      </c>
      <c r="D362" s="28">
        <v>284.98100487124918</v>
      </c>
      <c r="E362" s="28">
        <v>1192.3605243813067</v>
      </c>
      <c r="F362" s="27">
        <v>15.939583333333335</v>
      </c>
      <c r="G362" s="39">
        <v>24.048666666666666</v>
      </c>
      <c r="H362" s="49">
        <v>72.566999999999993</v>
      </c>
      <c r="I362" s="29">
        <v>0</v>
      </c>
      <c r="J362" s="29" t="s">
        <v>0</v>
      </c>
      <c r="K362" s="27">
        <v>2.8646666666666669</v>
      </c>
      <c r="L362" s="28">
        <v>550.24333333333334</v>
      </c>
      <c r="M362" s="28">
        <v>35.270000000000003</v>
      </c>
      <c r="N362" s="25">
        <f t="shared" si="17"/>
        <v>319</v>
      </c>
      <c r="O362" s="30">
        <v>0.11266666666666668</v>
      </c>
      <c r="P362" s="28">
        <v>496.37333333333328</v>
      </c>
      <c r="Q362" s="27">
        <v>3.5373333333333332</v>
      </c>
      <c r="R362" s="28">
        <v>665.84033333333332</v>
      </c>
      <c r="S362" s="28">
        <v>367.13366666666667</v>
      </c>
      <c r="T362" s="30">
        <v>3.3666666666666671E-2</v>
      </c>
      <c r="U362" s="27">
        <v>1.6383333333333334</v>
      </c>
      <c r="V362" s="102" t="s">
        <v>36</v>
      </c>
      <c r="W362" s="102" t="s">
        <v>36</v>
      </c>
      <c r="X362" s="102" t="s">
        <v>36</v>
      </c>
      <c r="Y362" s="48">
        <v>0.41666666666666669</v>
      </c>
      <c r="Z362" s="30">
        <v>3.6666666666666674E-2</v>
      </c>
      <c r="AA362" s="38" t="s">
        <v>36</v>
      </c>
      <c r="AB362" s="38">
        <v>6.5533333333333337</v>
      </c>
      <c r="AC362" s="27"/>
      <c r="AD362" s="12"/>
    </row>
    <row r="363" spans="1:30" ht="11.25" customHeight="1">
      <c r="A363" s="14">
        <f t="shared" si="16"/>
        <v>320</v>
      </c>
      <c r="B363" s="12" t="s">
        <v>375</v>
      </c>
      <c r="C363" s="27">
        <v>48.489000000000004</v>
      </c>
      <c r="D363" s="28">
        <v>257.04070000000002</v>
      </c>
      <c r="E363" s="28">
        <v>1075.4582888000002</v>
      </c>
      <c r="F363" s="27">
        <v>33.38333333333334</v>
      </c>
      <c r="G363" s="39">
        <v>12.693333333333333</v>
      </c>
      <c r="H363" s="25">
        <v>102.87466666666667</v>
      </c>
      <c r="I363" s="29">
        <v>0</v>
      </c>
      <c r="J363" s="29" t="s">
        <v>0</v>
      </c>
      <c r="K363" s="27">
        <v>4.3016666666666667</v>
      </c>
      <c r="L363" s="28">
        <v>482.0746666666667</v>
      </c>
      <c r="M363" s="28">
        <v>38.832666666666661</v>
      </c>
      <c r="N363" s="25">
        <f t="shared" si="17"/>
        <v>320</v>
      </c>
      <c r="O363" s="30">
        <v>0.24666666666666667</v>
      </c>
      <c r="P363" s="28">
        <v>628.76400000000001</v>
      </c>
      <c r="Q363" s="27">
        <v>1.1236666666666668</v>
      </c>
      <c r="R363" s="28">
        <v>60.098999999999997</v>
      </c>
      <c r="S363" s="28">
        <v>459.94266666666664</v>
      </c>
      <c r="T363" s="30">
        <v>0.14266666666666669</v>
      </c>
      <c r="U363" s="27">
        <v>1.6426666666666667</v>
      </c>
      <c r="V363" s="102" t="s">
        <v>36</v>
      </c>
      <c r="W363" s="102" t="s">
        <v>36</v>
      </c>
      <c r="X363" s="102" t="s">
        <v>36</v>
      </c>
      <c r="Y363" s="30">
        <v>6.3333333333333339E-2</v>
      </c>
      <c r="Z363" s="38" t="s">
        <v>36</v>
      </c>
      <c r="AA363" s="38" t="s">
        <v>36</v>
      </c>
      <c r="AB363" s="30">
        <v>7.1</v>
      </c>
      <c r="AC363" s="29"/>
      <c r="AD363" s="12"/>
    </row>
    <row r="364" spans="1:30" ht="11.25" customHeight="1">
      <c r="A364" s="14">
        <f t="shared" si="16"/>
        <v>321</v>
      </c>
      <c r="B364" s="12" t="s">
        <v>376</v>
      </c>
      <c r="C364" s="37">
        <v>76.64</v>
      </c>
      <c r="D364" s="35">
        <v>113.90036666666666</v>
      </c>
      <c r="E364" s="41">
        <v>476.55913413333332</v>
      </c>
      <c r="F364" s="40">
        <v>21.076666666666668</v>
      </c>
      <c r="G364" s="62">
        <v>2.65</v>
      </c>
      <c r="H364" s="35">
        <v>60.5</v>
      </c>
      <c r="I364" s="29">
        <v>0</v>
      </c>
      <c r="J364" s="29" t="s">
        <v>0</v>
      </c>
      <c r="K364" s="62">
        <v>1.6</v>
      </c>
      <c r="L364" s="35">
        <v>167.33333333333334</v>
      </c>
      <c r="M364" s="35">
        <v>28.526666666666667</v>
      </c>
      <c r="N364" s="25">
        <f t="shared" si="17"/>
        <v>321</v>
      </c>
      <c r="O364" s="54">
        <v>9.6666666666666679E-2</v>
      </c>
      <c r="P364" s="35">
        <v>293.89666666666665</v>
      </c>
      <c r="Q364" s="37">
        <v>1.3366666666666667</v>
      </c>
      <c r="R364" s="35">
        <v>60.386666666666677</v>
      </c>
      <c r="S364" s="51">
        <v>312.37</v>
      </c>
      <c r="T364" s="54">
        <v>0.13</v>
      </c>
      <c r="U364" s="62">
        <v>1.29</v>
      </c>
      <c r="V364" s="102" t="s">
        <v>36</v>
      </c>
      <c r="W364" s="102" t="s">
        <v>36</v>
      </c>
      <c r="X364" s="102" t="s">
        <v>36</v>
      </c>
      <c r="Y364" s="54" t="s">
        <v>36</v>
      </c>
      <c r="Z364" s="54">
        <v>7.0000000000000007E-2</v>
      </c>
      <c r="AA364" s="54" t="s">
        <v>36</v>
      </c>
      <c r="AB364" s="54">
        <v>7.7</v>
      </c>
      <c r="AC364" s="37"/>
      <c r="AD364" s="12"/>
    </row>
    <row r="365" spans="1:30" ht="11.25" customHeight="1">
      <c r="A365" s="14">
        <f t="shared" si="16"/>
        <v>322</v>
      </c>
      <c r="B365" s="12" t="s">
        <v>377</v>
      </c>
      <c r="C365" s="27">
        <v>79.88333333333334</v>
      </c>
      <c r="D365" s="28">
        <v>87.686483549277</v>
      </c>
      <c r="E365" s="25">
        <v>366.88024717017498</v>
      </c>
      <c r="F365" s="27">
        <v>17.958333333333336</v>
      </c>
      <c r="G365" s="39">
        <v>1.22</v>
      </c>
      <c r="H365" s="49">
        <v>46.897333333333336</v>
      </c>
      <c r="I365" s="29">
        <v>-4.5000000000007923E-2</v>
      </c>
      <c r="J365" s="29" t="s">
        <v>0</v>
      </c>
      <c r="K365" s="27">
        <v>0.98333333333333339</v>
      </c>
      <c r="L365" s="28">
        <v>19.220333333333333</v>
      </c>
      <c r="M365" s="28">
        <v>25.641000000000002</v>
      </c>
      <c r="N365" s="25">
        <f t="shared" si="17"/>
        <v>322</v>
      </c>
      <c r="O365" s="97">
        <v>1.1000000000000001E-2</v>
      </c>
      <c r="P365" s="28">
        <v>167.86666666666667</v>
      </c>
      <c r="Q365" s="27">
        <v>0.26933333333333337</v>
      </c>
      <c r="R365" s="28">
        <v>56.554333333333339</v>
      </c>
      <c r="S365" s="28">
        <v>288.06299999999999</v>
      </c>
      <c r="T365" s="30">
        <v>9.5333333333333339E-2</v>
      </c>
      <c r="U365" s="27">
        <v>0.441</v>
      </c>
      <c r="V365" s="102" t="s">
        <v>36</v>
      </c>
      <c r="W365" s="102" t="s">
        <v>36</v>
      </c>
      <c r="X365" s="102" t="s">
        <v>36</v>
      </c>
      <c r="Y365" s="38" t="s">
        <v>36</v>
      </c>
      <c r="Z365" s="30">
        <v>0.05</v>
      </c>
      <c r="AA365" s="38" t="s">
        <v>36</v>
      </c>
      <c r="AB365" s="30">
        <v>0.9</v>
      </c>
      <c r="AC365" s="29"/>
      <c r="AD365" s="12"/>
    </row>
    <row r="366" spans="1:30" ht="11.25" customHeight="1">
      <c r="A366" s="13"/>
      <c r="B366" s="12"/>
      <c r="C366" s="10"/>
      <c r="D366" s="14"/>
      <c r="E366" s="14"/>
      <c r="F366" s="10"/>
      <c r="G366" s="10"/>
      <c r="H366" s="14"/>
      <c r="I366" s="29"/>
      <c r="J366" s="10"/>
      <c r="K366" s="10"/>
      <c r="L366" s="14"/>
      <c r="M366" s="14"/>
      <c r="N366" s="25"/>
      <c r="O366" s="15"/>
      <c r="P366" s="14"/>
      <c r="Q366" s="10"/>
      <c r="R366" s="14"/>
      <c r="S366" s="14"/>
      <c r="T366" s="15"/>
      <c r="U366" s="10"/>
      <c r="V366" s="14"/>
      <c r="W366" s="14"/>
      <c r="X366" s="14"/>
      <c r="Y366" s="15"/>
      <c r="Z366" s="15"/>
      <c r="AA366" s="15"/>
      <c r="AB366" s="15"/>
      <c r="AC366" s="10"/>
      <c r="AD366" s="12"/>
    </row>
    <row r="367" spans="1:30" ht="11.25" customHeight="1">
      <c r="A367" s="150" t="s">
        <v>378</v>
      </c>
      <c r="B367" s="150"/>
      <c r="C367" s="10"/>
      <c r="D367" s="14"/>
      <c r="E367" s="14"/>
      <c r="F367" s="10"/>
      <c r="G367" s="10"/>
      <c r="H367" s="14"/>
      <c r="I367" s="29"/>
      <c r="J367" s="10"/>
      <c r="K367" s="10"/>
      <c r="L367" s="14"/>
      <c r="M367" s="14"/>
      <c r="N367" s="25"/>
      <c r="O367" s="15"/>
      <c r="P367" s="14"/>
      <c r="Q367" s="10"/>
      <c r="R367" s="14"/>
      <c r="S367" s="14"/>
      <c r="T367" s="15"/>
      <c r="U367" s="10"/>
      <c r="V367" s="14"/>
      <c r="W367" s="14"/>
      <c r="X367" s="14"/>
      <c r="Y367" s="15"/>
      <c r="Z367" s="15"/>
      <c r="AA367" s="15"/>
      <c r="AB367" s="15"/>
      <c r="AC367" s="10"/>
      <c r="AD367" s="12"/>
    </row>
    <row r="368" spans="1:30" s="98" customFormat="1" ht="11.25" customHeight="1">
      <c r="A368" s="108">
        <f>A365+1</f>
        <v>323</v>
      </c>
      <c r="B368" s="111" t="s">
        <v>1</v>
      </c>
      <c r="C368" s="99">
        <v>73.72</v>
      </c>
      <c r="D368" s="100">
        <v>128.85725581200919</v>
      </c>
      <c r="E368" s="100">
        <v>539.13875831744645</v>
      </c>
      <c r="F368" s="101">
        <v>13.45</v>
      </c>
      <c r="G368" s="99">
        <v>6.6906666666666661</v>
      </c>
      <c r="H368" s="102">
        <v>37.670999999999999</v>
      </c>
      <c r="I368" s="101">
        <v>2.8620000000000041</v>
      </c>
      <c r="J368" s="107" t="s">
        <v>0</v>
      </c>
      <c r="K368" s="99">
        <v>3.2773333333333334</v>
      </c>
      <c r="L368" s="102">
        <v>22.577333333333332</v>
      </c>
      <c r="M368" s="102">
        <v>15.262</v>
      </c>
      <c r="N368" s="25">
        <f t="shared" si="17"/>
        <v>323</v>
      </c>
      <c r="O368" s="103">
        <v>3.9333333333333331E-2</v>
      </c>
      <c r="P368" s="102">
        <v>225.386</v>
      </c>
      <c r="Q368" s="99">
        <v>0.87766666666666671</v>
      </c>
      <c r="R368" s="102">
        <v>942.93299999999999</v>
      </c>
      <c r="S368" s="102">
        <v>270.07366666666667</v>
      </c>
      <c r="T368" s="103">
        <v>2.9333333333333333E-2</v>
      </c>
      <c r="U368" s="99">
        <v>1.6496666666666666</v>
      </c>
      <c r="V368" s="102" t="s">
        <v>36</v>
      </c>
      <c r="W368" s="102"/>
      <c r="X368" s="102"/>
      <c r="Y368" s="103">
        <v>0.62333333333333341</v>
      </c>
      <c r="Z368" s="103">
        <v>3.6666666666666674E-2</v>
      </c>
      <c r="AA368" s="103" t="s">
        <v>36</v>
      </c>
      <c r="AB368" s="103">
        <v>0.69666666666666666</v>
      </c>
      <c r="AC368" s="99" t="s">
        <v>36</v>
      </c>
    </row>
    <row r="369" spans="1:30" ht="11.25" customHeight="1">
      <c r="A369" s="14">
        <f>A368+1</f>
        <v>324</v>
      </c>
      <c r="B369" s="12" t="s">
        <v>379</v>
      </c>
      <c r="C369" s="37">
        <v>2.93</v>
      </c>
      <c r="D369" s="35">
        <v>240.62333333333333</v>
      </c>
      <c r="E369" s="41">
        <v>1006.7680266666667</v>
      </c>
      <c r="F369" s="40">
        <v>7.82</v>
      </c>
      <c r="G369" s="37">
        <v>16.57</v>
      </c>
      <c r="H369" s="35" t="s">
        <v>36</v>
      </c>
      <c r="I369" s="29">
        <v>15.053333333333342</v>
      </c>
      <c r="J369" s="37">
        <v>0.57666666666666666</v>
      </c>
      <c r="K369" s="37">
        <v>57.626666666666665</v>
      </c>
      <c r="L369" s="35">
        <v>129.03</v>
      </c>
      <c r="M369" s="35">
        <v>22.06</v>
      </c>
      <c r="N369" s="25">
        <f t="shared" si="17"/>
        <v>324</v>
      </c>
      <c r="O369" s="44">
        <v>2.1000000000000001E-2</v>
      </c>
      <c r="P369" s="35">
        <v>123.04</v>
      </c>
      <c r="Q369" s="37" t="s">
        <v>36</v>
      </c>
      <c r="R369" s="35">
        <v>22179.666666666668</v>
      </c>
      <c r="S369" s="35">
        <v>218.15333333333334</v>
      </c>
      <c r="T369" s="44" t="s">
        <v>36</v>
      </c>
      <c r="U369" s="37" t="s">
        <v>36</v>
      </c>
      <c r="V369" s="35" t="s">
        <v>36</v>
      </c>
      <c r="W369" s="35" t="s">
        <v>147</v>
      </c>
      <c r="X369" s="35"/>
      <c r="Y369" s="44">
        <v>0.70333333333333348</v>
      </c>
      <c r="Z369" s="44">
        <v>7.0000000000000007E-2</v>
      </c>
      <c r="AA369" s="44">
        <v>0.26666666666666666</v>
      </c>
      <c r="AB369" s="44" t="s">
        <v>36</v>
      </c>
      <c r="AC369" s="37"/>
      <c r="AD369" s="12"/>
    </row>
    <row r="370" spans="1:30" ht="11.25" customHeight="1">
      <c r="A370" s="14">
        <f>A369+1</f>
        <v>325</v>
      </c>
      <c r="B370" s="12" t="s">
        <v>380</v>
      </c>
      <c r="C370" s="27">
        <v>3.3826666666666667</v>
      </c>
      <c r="D370" s="28">
        <v>251.44566666666665</v>
      </c>
      <c r="E370" s="28">
        <v>1052.0486693333332</v>
      </c>
      <c r="F370" s="27">
        <v>6.2791666666666659</v>
      </c>
      <c r="G370" s="39">
        <v>20.416333333333334</v>
      </c>
      <c r="H370" s="28">
        <v>2.1126666666666662</v>
      </c>
      <c r="I370" s="29">
        <v>10.645499999999991</v>
      </c>
      <c r="J370" s="52">
        <v>11.810666666666668</v>
      </c>
      <c r="K370" s="27">
        <v>59.276333333333334</v>
      </c>
      <c r="L370" s="49">
        <v>16.36</v>
      </c>
      <c r="M370" s="49">
        <v>12.790666666666667</v>
      </c>
      <c r="N370" s="25">
        <f t="shared" si="17"/>
        <v>325</v>
      </c>
      <c r="O370" s="48">
        <v>0.13</v>
      </c>
      <c r="P370" s="49">
        <v>48.057333333333339</v>
      </c>
      <c r="Q370" s="52">
        <v>0.68933333333333335</v>
      </c>
      <c r="R370" s="49">
        <v>22299.900333333335</v>
      </c>
      <c r="S370" s="49">
        <v>68.028000000000006</v>
      </c>
      <c r="T370" s="48" t="s">
        <v>36</v>
      </c>
      <c r="U370" s="52">
        <v>0.25800000000000001</v>
      </c>
      <c r="V370" s="46" t="s">
        <v>36</v>
      </c>
      <c r="W370" s="46" t="s">
        <v>147</v>
      </c>
      <c r="X370" s="46" t="s">
        <v>147</v>
      </c>
      <c r="Y370" s="30">
        <v>0.05</v>
      </c>
      <c r="Z370" s="30">
        <v>3.6666666666666674E-2</v>
      </c>
      <c r="AA370" s="31" t="s">
        <v>36</v>
      </c>
      <c r="AB370" s="48" t="s">
        <v>174</v>
      </c>
      <c r="AC370" s="29"/>
      <c r="AD370" s="12"/>
    </row>
    <row r="371" spans="1:30" ht="11.25" customHeight="1">
      <c r="A371" s="14">
        <f>A370+1</f>
        <v>326</v>
      </c>
      <c r="B371" s="12" t="s">
        <v>673</v>
      </c>
      <c r="C371" s="37">
        <v>61.62</v>
      </c>
      <c r="D371" s="35">
        <v>212.42039999999997</v>
      </c>
      <c r="E371" s="41">
        <v>888.76695359999997</v>
      </c>
      <c r="F371" s="40">
        <v>26.686666666666671</v>
      </c>
      <c r="G371" s="37">
        <v>10.916666666666666</v>
      </c>
      <c r="H371" s="35">
        <v>103.13</v>
      </c>
      <c r="I371" s="29">
        <v>0</v>
      </c>
      <c r="J371" s="40" t="s">
        <v>0</v>
      </c>
      <c r="K371" s="37">
        <v>0.84</v>
      </c>
      <c r="L371" s="35">
        <v>4.0266666666666664</v>
      </c>
      <c r="M371" s="35">
        <v>17.07</v>
      </c>
      <c r="N371" s="25">
        <f t="shared" si="17"/>
        <v>326</v>
      </c>
      <c r="O371" s="44">
        <v>1.2999999999999999E-2</v>
      </c>
      <c r="P371" s="35">
        <v>164.44333333333333</v>
      </c>
      <c r="Q371" s="37">
        <v>2.6533333333333338</v>
      </c>
      <c r="R371" s="35">
        <v>52.356666666666662</v>
      </c>
      <c r="S371" s="35">
        <v>255.70666666666668</v>
      </c>
      <c r="T371" s="44">
        <v>6.3333333333333339E-2</v>
      </c>
      <c r="U371" s="37">
        <v>8.1</v>
      </c>
      <c r="V371" s="35" t="s">
        <v>36</v>
      </c>
      <c r="W371" s="35" t="s">
        <v>36</v>
      </c>
      <c r="X371" s="35" t="s">
        <v>36</v>
      </c>
      <c r="Y371" s="44" t="s">
        <v>36</v>
      </c>
      <c r="Z371" s="44">
        <v>0.31666666666666671</v>
      </c>
      <c r="AA371" s="44" t="s">
        <v>36</v>
      </c>
      <c r="AB371" s="44">
        <v>1.7633333333333334</v>
      </c>
      <c r="AC371" s="37"/>
      <c r="AD371" s="12"/>
    </row>
    <row r="372" spans="1:30" ht="11.25" customHeight="1">
      <c r="A372" s="14">
        <f t="shared" ref="A372:A405" si="18">A371+1</f>
        <v>327</v>
      </c>
      <c r="B372" s="12" t="s">
        <v>674</v>
      </c>
      <c r="C372" s="37">
        <v>72.703333333333333</v>
      </c>
      <c r="D372" s="35">
        <v>136.56233333333333</v>
      </c>
      <c r="E372" s="41">
        <v>571.37680266666666</v>
      </c>
      <c r="F372" s="40">
        <v>19.420000000000002</v>
      </c>
      <c r="G372" s="37">
        <v>5.9466666666666663</v>
      </c>
      <c r="H372" s="35">
        <v>57.94</v>
      </c>
      <c r="I372" s="29">
        <v>0</v>
      </c>
      <c r="J372" s="40" t="s">
        <v>0</v>
      </c>
      <c r="K372" s="37">
        <v>0.93333333333333346</v>
      </c>
      <c r="L372" s="35">
        <v>2.61</v>
      </c>
      <c r="M372" s="35">
        <v>14.136666666666668</v>
      </c>
      <c r="N372" s="25">
        <f t="shared" si="17"/>
        <v>327</v>
      </c>
      <c r="O372" s="54" t="s">
        <v>36</v>
      </c>
      <c r="P372" s="35">
        <v>157.61333333333334</v>
      </c>
      <c r="Q372" s="62">
        <v>1.7633333333333334</v>
      </c>
      <c r="R372" s="35">
        <v>48.613333333333337</v>
      </c>
      <c r="S372" s="51">
        <v>237.30333333333331</v>
      </c>
      <c r="T372" s="54">
        <v>7.5666666666666674E-2</v>
      </c>
      <c r="U372" s="62">
        <v>6.333333333333333</v>
      </c>
      <c r="V372" s="51">
        <v>2.3199999999999998</v>
      </c>
      <c r="W372" s="51">
        <v>2.3199999999999998</v>
      </c>
      <c r="X372" s="51">
        <v>2.3199999999999998</v>
      </c>
      <c r="Y372" s="54">
        <v>0.15333333333333332</v>
      </c>
      <c r="Z372" s="54">
        <v>0.21333333333333335</v>
      </c>
      <c r="AA372" s="54">
        <v>0.03</v>
      </c>
      <c r="AB372" s="54">
        <v>4.33</v>
      </c>
      <c r="AC372" s="37"/>
      <c r="AD372" s="12"/>
    </row>
    <row r="373" spans="1:30" ht="11.25" customHeight="1">
      <c r="A373" s="14">
        <f t="shared" si="18"/>
        <v>328</v>
      </c>
      <c r="B373" s="12" t="s">
        <v>381</v>
      </c>
      <c r="C373" s="37">
        <v>60.383333333333333</v>
      </c>
      <c r="D373" s="35">
        <v>214.61056666666664</v>
      </c>
      <c r="E373" s="41">
        <v>897.93061093333324</v>
      </c>
      <c r="F373" s="40">
        <v>27.27</v>
      </c>
      <c r="G373" s="37">
        <v>10.883333333333333</v>
      </c>
      <c r="H373" s="35">
        <v>106.75</v>
      </c>
      <c r="I373" s="29">
        <v>0</v>
      </c>
      <c r="J373" s="40" t="s">
        <v>0</v>
      </c>
      <c r="K373" s="37">
        <v>0.83</v>
      </c>
      <c r="L373" s="35">
        <v>7.11</v>
      </c>
      <c r="M373" s="35">
        <v>14.44</v>
      </c>
      <c r="N373" s="25">
        <f t="shared" si="17"/>
        <v>328</v>
      </c>
      <c r="O373" s="44" t="s">
        <v>36</v>
      </c>
      <c r="P373" s="35">
        <v>164.2</v>
      </c>
      <c r="Q373" s="37">
        <v>2.3666666666666667</v>
      </c>
      <c r="R373" s="35">
        <v>56.173333333333325</v>
      </c>
      <c r="S373" s="35">
        <v>254.42333333333332</v>
      </c>
      <c r="T373" s="44">
        <v>7.3333333333333348E-2</v>
      </c>
      <c r="U373" s="37">
        <v>7.97</v>
      </c>
      <c r="V373" s="35" t="s">
        <v>36</v>
      </c>
      <c r="W373" s="35" t="s">
        <v>36</v>
      </c>
      <c r="X373" s="35" t="s">
        <v>36</v>
      </c>
      <c r="Y373" s="44" t="s">
        <v>36</v>
      </c>
      <c r="Z373" s="44">
        <v>0.04</v>
      </c>
      <c r="AA373" s="44">
        <v>7.0000000000000007E-2</v>
      </c>
      <c r="AB373" s="44">
        <v>1.6266666666666667</v>
      </c>
      <c r="AC373" s="40"/>
      <c r="AD373" s="12"/>
    </row>
    <row r="374" spans="1:30" ht="11.25" customHeight="1">
      <c r="A374" s="14">
        <f t="shared" si="18"/>
        <v>329</v>
      </c>
      <c r="B374" s="12" t="s">
        <v>382</v>
      </c>
      <c r="C374" s="37">
        <v>71.516666666666666</v>
      </c>
      <c r="D374" s="35">
        <v>144.02943333333332</v>
      </c>
      <c r="E374" s="41">
        <v>602.61914906666664</v>
      </c>
      <c r="F374" s="40">
        <v>20.816666666666666</v>
      </c>
      <c r="G374" s="37">
        <v>6.1133333333333333</v>
      </c>
      <c r="H374" s="35">
        <v>53.37</v>
      </c>
      <c r="I374" s="29">
        <v>0</v>
      </c>
      <c r="J374" s="40" t="s">
        <v>0</v>
      </c>
      <c r="K374" s="37">
        <v>0.96</v>
      </c>
      <c r="L374" s="35">
        <v>4.7166666666666677</v>
      </c>
      <c r="M374" s="35">
        <v>13.276666666666666</v>
      </c>
      <c r="N374" s="25">
        <f t="shared" si="17"/>
        <v>329</v>
      </c>
      <c r="O374" s="54" t="s">
        <v>36</v>
      </c>
      <c r="P374" s="35">
        <v>144.18666666666664</v>
      </c>
      <c r="Q374" s="62">
        <v>1.5133333333333334</v>
      </c>
      <c r="R374" s="35">
        <v>49.846666666666664</v>
      </c>
      <c r="S374" s="51">
        <v>233.65</v>
      </c>
      <c r="T374" s="54">
        <v>3.6666666666666674E-2</v>
      </c>
      <c r="U374" s="62">
        <v>5.2133333333333338</v>
      </c>
      <c r="V374" s="51">
        <v>2.1733333333333333</v>
      </c>
      <c r="W374" s="51">
        <v>2.1733333333333333</v>
      </c>
      <c r="X374" s="51">
        <v>2.1733333333333333</v>
      </c>
      <c r="Y374" s="54">
        <v>0.11666666666666665</v>
      </c>
      <c r="Z374" s="54">
        <v>0.11666666666666665</v>
      </c>
      <c r="AA374" s="54" t="s">
        <v>36</v>
      </c>
      <c r="AB374" s="54">
        <v>2.33</v>
      </c>
      <c r="AC374" s="37"/>
      <c r="AD374" s="12"/>
    </row>
    <row r="375" spans="1:30" ht="11.25" customHeight="1">
      <c r="A375" s="14">
        <f>A374+1</f>
        <v>330</v>
      </c>
      <c r="B375" s="12" t="s">
        <v>383</v>
      </c>
      <c r="C375" s="29">
        <v>64.283333333333346</v>
      </c>
      <c r="D375" s="35">
        <v>189.2566666666666</v>
      </c>
      <c r="E375" s="41">
        <v>791.84989333333306</v>
      </c>
      <c r="F375" s="40">
        <v>12.3125</v>
      </c>
      <c r="G375" s="39">
        <v>11.203333333333333</v>
      </c>
      <c r="H375" s="25">
        <v>33.598950000000002</v>
      </c>
      <c r="I375" s="29">
        <v>9.7941666666666549</v>
      </c>
      <c r="J375" s="40" t="s">
        <v>174</v>
      </c>
      <c r="K375" s="29">
        <v>2.4066666666666663</v>
      </c>
      <c r="L375" s="49">
        <v>22.231666666666666</v>
      </c>
      <c r="M375" s="49">
        <v>23.750666666666664</v>
      </c>
      <c r="N375" s="25">
        <f t="shared" si="17"/>
        <v>330</v>
      </c>
      <c r="O375" s="48">
        <v>0.16666666666666666</v>
      </c>
      <c r="P375" s="49">
        <v>144.92566666666667</v>
      </c>
      <c r="Q375" s="52">
        <v>1.5623333333333331</v>
      </c>
      <c r="R375" s="49">
        <v>621.25166666666667</v>
      </c>
      <c r="S375" s="49">
        <v>328.24066666666664</v>
      </c>
      <c r="T375" s="48">
        <v>0.14599999999999999</v>
      </c>
      <c r="U375" s="52">
        <v>2.3333333333333335</v>
      </c>
      <c r="V375" s="49" t="s">
        <v>36</v>
      </c>
      <c r="W375" s="49" t="s">
        <v>147</v>
      </c>
      <c r="X375" s="49" t="s">
        <v>147</v>
      </c>
      <c r="Y375" s="48">
        <v>0.11</v>
      </c>
      <c r="Z375" s="48">
        <v>0.04</v>
      </c>
      <c r="AA375" s="48" t="s">
        <v>36</v>
      </c>
      <c r="AB375" s="48">
        <v>2.2000000000000002</v>
      </c>
      <c r="AC375" s="37" t="s">
        <v>147</v>
      </c>
      <c r="AD375" s="12"/>
    </row>
    <row r="376" spans="1:30" ht="11.25" customHeight="1">
      <c r="A376" s="14">
        <f t="shared" si="18"/>
        <v>331</v>
      </c>
      <c r="B376" s="12" t="s">
        <v>384</v>
      </c>
      <c r="C376" s="27">
        <v>48.087666666666671</v>
      </c>
      <c r="D376" s="28">
        <v>271.81299999999999</v>
      </c>
      <c r="E376" s="28">
        <v>1137.265592</v>
      </c>
      <c r="F376" s="27">
        <v>18.15625</v>
      </c>
      <c r="G376" s="39">
        <v>15.782333333333334</v>
      </c>
      <c r="H376" s="28">
        <v>36.380666666666663</v>
      </c>
      <c r="I376" s="29">
        <v>14.286749999999996</v>
      </c>
      <c r="J376" s="29" t="s">
        <v>174</v>
      </c>
      <c r="K376" s="27">
        <v>3.6869999999999998</v>
      </c>
      <c r="L376" s="28">
        <v>26.759333333333331</v>
      </c>
      <c r="M376" s="28">
        <v>48.119666666666667</v>
      </c>
      <c r="N376" s="25">
        <f t="shared" si="17"/>
        <v>331</v>
      </c>
      <c r="O376" s="30">
        <v>0.40733333333333333</v>
      </c>
      <c r="P376" s="28">
        <v>244.30333333333331</v>
      </c>
      <c r="Q376" s="27">
        <v>1.9116666666666668</v>
      </c>
      <c r="R376" s="28">
        <v>1030.2556666666667</v>
      </c>
      <c r="S376" s="28">
        <v>536.09933333333345</v>
      </c>
      <c r="T376" s="30">
        <v>0.18699999999999997</v>
      </c>
      <c r="U376" s="27">
        <v>2.6083333333333329</v>
      </c>
      <c r="V376" s="46" t="s">
        <v>36</v>
      </c>
      <c r="W376" s="46" t="s">
        <v>147</v>
      </c>
      <c r="X376" s="46" t="s">
        <v>147</v>
      </c>
      <c r="Y376" s="30">
        <v>0.13333333333333333</v>
      </c>
      <c r="Z376" s="30">
        <v>7.0000000000000007E-2</v>
      </c>
      <c r="AA376" s="31" t="s">
        <v>36</v>
      </c>
      <c r="AB376" s="30">
        <v>6.6</v>
      </c>
      <c r="AC376" s="29"/>
      <c r="AD376" s="12"/>
    </row>
    <row r="377" spans="1:30" ht="11.25" customHeight="1">
      <c r="A377" s="14">
        <f t="shared" si="18"/>
        <v>332</v>
      </c>
      <c r="B377" s="12" t="s">
        <v>385</v>
      </c>
      <c r="C377" s="37">
        <v>74.123333333333335</v>
      </c>
      <c r="D377" s="35">
        <v>133.02286666666666</v>
      </c>
      <c r="E377" s="41">
        <v>556.5676741333333</v>
      </c>
      <c r="F377" s="40">
        <v>21.64</v>
      </c>
      <c r="G377" s="37">
        <v>4.5033333333333339</v>
      </c>
      <c r="H377" s="35">
        <v>245.46700000000001</v>
      </c>
      <c r="I377" s="29">
        <v>0</v>
      </c>
      <c r="J377" s="40" t="s">
        <v>0</v>
      </c>
      <c r="K377" s="37">
        <v>0.32</v>
      </c>
      <c r="L377" s="35">
        <v>13.21</v>
      </c>
      <c r="M377" s="35">
        <v>7.413333333333334</v>
      </c>
      <c r="N377" s="25">
        <f t="shared" si="17"/>
        <v>332</v>
      </c>
      <c r="O377" s="44">
        <v>0.01</v>
      </c>
      <c r="P377" s="35">
        <v>62.626666666666665</v>
      </c>
      <c r="Q377" s="37">
        <v>0.57666666666666666</v>
      </c>
      <c r="R377" s="35">
        <v>38.203333333333326</v>
      </c>
      <c r="S377" s="35">
        <v>69.81</v>
      </c>
      <c r="T377" s="44">
        <v>0.05</v>
      </c>
      <c r="U377" s="37">
        <v>2.4933333333333332</v>
      </c>
      <c r="V377" s="35" t="s">
        <v>36</v>
      </c>
      <c r="W377" s="35" t="s">
        <v>36</v>
      </c>
      <c r="X377" s="35" t="s">
        <v>36</v>
      </c>
      <c r="Y377" s="44" t="s">
        <v>36</v>
      </c>
      <c r="Z377" s="44" t="s">
        <v>36</v>
      </c>
      <c r="AA377" s="44" t="s">
        <v>36</v>
      </c>
      <c r="AB377" s="44">
        <v>2.1800000000000002</v>
      </c>
      <c r="AC377" s="37"/>
      <c r="AD377" s="12"/>
    </row>
    <row r="378" spans="1:30" ht="11.25" customHeight="1">
      <c r="A378" s="14">
        <f t="shared" si="18"/>
        <v>333</v>
      </c>
      <c r="B378" s="12" t="s">
        <v>386</v>
      </c>
      <c r="C378" s="37">
        <v>74.966666666666669</v>
      </c>
      <c r="D378" s="35">
        <v>137.30316666666667</v>
      </c>
      <c r="E378" s="41">
        <v>574.47644933333333</v>
      </c>
      <c r="F378" s="40">
        <v>20.53</v>
      </c>
      <c r="G378" s="37">
        <v>5.503333333333333</v>
      </c>
      <c r="H378" s="35">
        <v>144.9</v>
      </c>
      <c r="I378" s="29">
        <v>0</v>
      </c>
      <c r="J378" s="40" t="s">
        <v>0</v>
      </c>
      <c r="K378" s="37">
        <v>0.37</v>
      </c>
      <c r="L378" s="35">
        <v>9.0733333333333324</v>
      </c>
      <c r="M378" s="35">
        <v>6.4033333333333333</v>
      </c>
      <c r="N378" s="25">
        <f t="shared" si="17"/>
        <v>333</v>
      </c>
      <c r="O378" s="54">
        <v>0.01</v>
      </c>
      <c r="P378" s="35">
        <v>61.423333333333339</v>
      </c>
      <c r="Q378" s="62">
        <v>0.47333333333333333</v>
      </c>
      <c r="R378" s="35">
        <v>45.003333333333337</v>
      </c>
      <c r="S378" s="51">
        <v>84.566666666666663</v>
      </c>
      <c r="T378" s="54">
        <v>0.06</v>
      </c>
      <c r="U378" s="62">
        <v>2.1266666666666665</v>
      </c>
      <c r="V378" s="51" t="s">
        <v>36</v>
      </c>
      <c r="W378" s="51" t="s">
        <v>36</v>
      </c>
      <c r="X378" s="51" t="s">
        <v>36</v>
      </c>
      <c r="Y378" s="54" t="s">
        <v>36</v>
      </c>
      <c r="Z378" s="54" t="s">
        <v>36</v>
      </c>
      <c r="AA378" s="54" t="s">
        <v>36</v>
      </c>
      <c r="AB378" s="54">
        <v>2.1333333333333333</v>
      </c>
      <c r="AC378" s="37"/>
      <c r="AD378" s="12"/>
    </row>
    <row r="379" spans="1:30" ht="11.25" customHeight="1">
      <c r="A379" s="14">
        <f t="shared" si="18"/>
        <v>334</v>
      </c>
      <c r="B379" s="12" t="s">
        <v>387</v>
      </c>
      <c r="C379" s="37">
        <v>64.773333333333326</v>
      </c>
      <c r="D379" s="35">
        <v>216.90896666666669</v>
      </c>
      <c r="E379" s="41">
        <v>907.54711653333345</v>
      </c>
      <c r="F379" s="40">
        <v>19.196666666666669</v>
      </c>
      <c r="G379" s="37">
        <v>14.96</v>
      </c>
      <c r="H379" s="35">
        <v>62.81</v>
      </c>
      <c r="I379" s="29">
        <v>0</v>
      </c>
      <c r="J379" s="40" t="s">
        <v>0</v>
      </c>
      <c r="K379" s="37">
        <v>0.89666666666666661</v>
      </c>
      <c r="L379" s="35">
        <v>5.86</v>
      </c>
      <c r="M379" s="35">
        <v>17.453333333333333</v>
      </c>
      <c r="N379" s="25">
        <f t="shared" si="17"/>
        <v>334</v>
      </c>
      <c r="O379" s="54">
        <v>6.0000000000000001E-3</v>
      </c>
      <c r="P379" s="35">
        <v>144.19</v>
      </c>
      <c r="Q379" s="62">
        <v>1.51</v>
      </c>
      <c r="R379" s="35">
        <v>57.54</v>
      </c>
      <c r="S379" s="51">
        <v>266.88666666666671</v>
      </c>
      <c r="T379" s="54">
        <v>5.7666666666666665E-2</v>
      </c>
      <c r="U379" s="62">
        <v>3.543333333333333</v>
      </c>
      <c r="V379" s="51">
        <v>3.7633333333333332</v>
      </c>
      <c r="W379" s="51">
        <v>3.7633333333333332</v>
      </c>
      <c r="X379" s="51">
        <v>3.7633333333333332</v>
      </c>
      <c r="Y379" s="54">
        <v>8.666666666666667E-2</v>
      </c>
      <c r="Z379" s="54">
        <v>8.6999999999999994E-2</v>
      </c>
      <c r="AA379" s="54">
        <v>0.12</v>
      </c>
      <c r="AB379" s="54">
        <v>1.55</v>
      </c>
      <c r="AC379" s="37"/>
      <c r="AD379" s="12"/>
    </row>
    <row r="380" spans="1:30" ht="11.25" customHeight="1">
      <c r="A380" s="14">
        <f t="shared" si="18"/>
        <v>335</v>
      </c>
      <c r="B380" s="12" t="s">
        <v>388</v>
      </c>
      <c r="C380" s="37">
        <v>47.88</v>
      </c>
      <c r="D380" s="35">
        <v>311.70266666666669</v>
      </c>
      <c r="E380" s="41">
        <v>1304.1639573333334</v>
      </c>
      <c r="F380" s="40">
        <v>30.686666666666667</v>
      </c>
      <c r="G380" s="37">
        <v>20.03</v>
      </c>
      <c r="H380" s="41">
        <v>120.43</v>
      </c>
      <c r="I380" s="40">
        <v>0</v>
      </c>
      <c r="J380" s="40" t="s">
        <v>0</v>
      </c>
      <c r="K380" s="37">
        <v>1.1333333333333331</v>
      </c>
      <c r="L380" s="35">
        <v>7.2566666666666668</v>
      </c>
      <c r="M380" s="35">
        <v>18.38</v>
      </c>
      <c r="N380" s="25">
        <f t="shared" si="17"/>
        <v>335</v>
      </c>
      <c r="O380" s="53" t="s">
        <v>36</v>
      </c>
      <c r="P380" s="35">
        <v>213.62666666666667</v>
      </c>
      <c r="Q380" s="62">
        <v>2.59</v>
      </c>
      <c r="R380" s="35">
        <v>80.513333333333335</v>
      </c>
      <c r="S380" s="51">
        <v>323.45333333333332</v>
      </c>
      <c r="T380" s="54">
        <v>0.12666666666666668</v>
      </c>
      <c r="U380" s="62">
        <v>6.1966666666666663</v>
      </c>
      <c r="V380" s="51" t="s">
        <v>36</v>
      </c>
      <c r="W380" s="51" t="s">
        <v>36</v>
      </c>
      <c r="X380" s="51" t="s">
        <v>36</v>
      </c>
      <c r="Y380" s="54" t="s">
        <v>36</v>
      </c>
      <c r="Z380" s="54">
        <v>6.3333333333333339E-2</v>
      </c>
      <c r="AA380" s="54" t="s">
        <v>36</v>
      </c>
      <c r="AB380" s="54">
        <v>1.7433333333333334</v>
      </c>
      <c r="AC380" s="37"/>
      <c r="AD380" s="12"/>
    </row>
    <row r="381" spans="1:30" ht="11.25" customHeight="1">
      <c r="A381" s="14">
        <f t="shared" si="18"/>
        <v>336</v>
      </c>
      <c r="B381" s="12" t="s">
        <v>389</v>
      </c>
      <c r="C381" s="37">
        <v>72.986666666666665</v>
      </c>
      <c r="D381" s="35">
        <v>131.06246666666664</v>
      </c>
      <c r="E381" s="41">
        <v>548.36536053333327</v>
      </c>
      <c r="F381" s="40">
        <v>21.54</v>
      </c>
      <c r="G381" s="37">
        <v>4.333333333333333</v>
      </c>
      <c r="H381" s="41">
        <v>58.35</v>
      </c>
      <c r="I381" s="29">
        <v>0</v>
      </c>
      <c r="J381" s="40" t="s">
        <v>0</v>
      </c>
      <c r="K381" s="37">
        <v>1</v>
      </c>
      <c r="L381" s="35">
        <v>6.496666666666667</v>
      </c>
      <c r="M381" s="35">
        <v>19.586666666666666</v>
      </c>
      <c r="N381" s="25">
        <f t="shared" si="17"/>
        <v>336</v>
      </c>
      <c r="O381" s="53" t="s">
        <v>36</v>
      </c>
      <c r="P381" s="35">
        <v>178.22666666666669</v>
      </c>
      <c r="Q381" s="62">
        <v>2.0366666666666666</v>
      </c>
      <c r="R381" s="35">
        <v>79.173333333333332</v>
      </c>
      <c r="S381" s="51">
        <v>325.43</v>
      </c>
      <c r="T381" s="54">
        <v>0.06</v>
      </c>
      <c r="U381" s="62">
        <v>4.5866666666666669</v>
      </c>
      <c r="V381" s="51" t="s">
        <v>36</v>
      </c>
      <c r="W381" s="51" t="s">
        <v>36</v>
      </c>
      <c r="X381" s="51" t="s">
        <v>36</v>
      </c>
      <c r="Y381" s="54" t="s">
        <v>36</v>
      </c>
      <c r="Z381" s="42">
        <v>3.6666666666666674E-2</v>
      </c>
      <c r="AA381" s="53" t="s">
        <v>36</v>
      </c>
      <c r="AB381" s="54">
        <v>1.81</v>
      </c>
      <c r="AC381" s="37"/>
      <c r="AD381" s="12"/>
    </row>
    <row r="382" spans="1:30" ht="11.25" customHeight="1">
      <c r="A382" s="14">
        <f t="shared" si="18"/>
        <v>337</v>
      </c>
      <c r="B382" s="12" t="s">
        <v>390</v>
      </c>
      <c r="C382" s="37">
        <v>53.743333333333339</v>
      </c>
      <c r="D382" s="35">
        <v>239.44363333333328</v>
      </c>
      <c r="E382" s="41">
        <v>1001.8321618666665</v>
      </c>
      <c r="F382" s="40">
        <v>35.063333333333333</v>
      </c>
      <c r="G382" s="37">
        <v>9.9499999999999993</v>
      </c>
      <c r="H382" s="35">
        <v>80.290000000000006</v>
      </c>
      <c r="I382" s="29">
        <v>-6.6666666666748142E-3</v>
      </c>
      <c r="J382" s="40" t="s">
        <v>0</v>
      </c>
      <c r="K382" s="37">
        <v>1.25</v>
      </c>
      <c r="L382" s="35">
        <v>8.8433333333333337</v>
      </c>
      <c r="M382" s="35">
        <v>25.613333333333333</v>
      </c>
      <c r="N382" s="25">
        <f t="shared" si="17"/>
        <v>337</v>
      </c>
      <c r="O382" s="44">
        <v>0.01</v>
      </c>
      <c r="P382" s="35">
        <v>287.37666666666667</v>
      </c>
      <c r="Q382" s="37">
        <v>2.84</v>
      </c>
      <c r="R382" s="35">
        <v>82.75</v>
      </c>
      <c r="S382" s="35">
        <v>384.84333333333331</v>
      </c>
      <c r="T382" s="44">
        <v>0.12</v>
      </c>
      <c r="U382" s="37">
        <v>7.6366666666666667</v>
      </c>
      <c r="V382" s="51" t="s">
        <v>36</v>
      </c>
      <c r="W382" s="51" t="s">
        <v>36</v>
      </c>
      <c r="X382" s="51" t="s">
        <v>36</v>
      </c>
      <c r="Y382" s="44">
        <v>2.6666666666666668E-2</v>
      </c>
      <c r="Z382" s="44">
        <v>7.6666666666666675E-2</v>
      </c>
      <c r="AA382" s="44" t="s">
        <v>36</v>
      </c>
      <c r="AB382" s="44">
        <v>1.8566666666666667</v>
      </c>
      <c r="AC382" s="37"/>
      <c r="AD382" s="12"/>
    </row>
    <row r="383" spans="1:30" ht="11.25" customHeight="1">
      <c r="A383" s="14">
        <f t="shared" si="18"/>
        <v>338</v>
      </c>
      <c r="B383" s="12" t="s">
        <v>391</v>
      </c>
      <c r="C383" s="27">
        <v>45.789000000000009</v>
      </c>
      <c r="D383" s="28">
        <v>262.78014226218068</v>
      </c>
      <c r="E383" s="28">
        <v>1099.472115224964</v>
      </c>
      <c r="F383" s="27">
        <v>36.364583333333336</v>
      </c>
      <c r="G383" s="39">
        <v>11.918333333333335</v>
      </c>
      <c r="H383" s="28">
        <v>113.432</v>
      </c>
      <c r="I383" s="29">
        <v>0</v>
      </c>
      <c r="J383" s="40" t="s">
        <v>0</v>
      </c>
      <c r="K383" s="27">
        <v>3.6293333333333333</v>
      </c>
      <c r="L383" s="28">
        <v>14.851666666666667</v>
      </c>
      <c r="M383" s="28">
        <v>12.807333333333332</v>
      </c>
      <c r="N383" s="25">
        <f t="shared" si="17"/>
        <v>338</v>
      </c>
      <c r="O383" s="97">
        <v>1.7333333333333336E-2</v>
      </c>
      <c r="P383" s="28">
        <v>100.901</v>
      </c>
      <c r="Q383" s="27">
        <v>3.4516666666666667</v>
      </c>
      <c r="R383" s="28">
        <v>1442.701</v>
      </c>
      <c r="S383" s="25">
        <v>89.569333333333347</v>
      </c>
      <c r="T383" s="30">
        <v>6.7000000000000004E-2</v>
      </c>
      <c r="U383" s="27">
        <v>6.0863333333333332</v>
      </c>
      <c r="V383" s="51" t="s">
        <v>36</v>
      </c>
      <c r="W383" s="51" t="s">
        <v>36</v>
      </c>
      <c r="X383" s="51" t="s">
        <v>36</v>
      </c>
      <c r="Y383" s="30">
        <v>0.05</v>
      </c>
      <c r="Z383" s="30">
        <v>7.0000000000000007E-2</v>
      </c>
      <c r="AA383" s="31" t="s">
        <v>36</v>
      </c>
      <c r="AB383" s="30">
        <v>1.5</v>
      </c>
      <c r="AC383" s="27"/>
      <c r="AD383" s="12"/>
    </row>
    <row r="384" spans="1:30" ht="11.25" customHeight="1">
      <c r="A384" s="14">
        <f t="shared" si="18"/>
        <v>339</v>
      </c>
      <c r="B384" s="12" t="s">
        <v>392</v>
      </c>
      <c r="C384" s="27">
        <v>44.465666666666664</v>
      </c>
      <c r="D384" s="28">
        <v>248.86101810745396</v>
      </c>
      <c r="E384" s="28">
        <v>1041.2344997615874</v>
      </c>
      <c r="F384" s="27">
        <v>22.71458333333333</v>
      </c>
      <c r="G384" s="39">
        <v>16.837</v>
      </c>
      <c r="H384" s="28">
        <v>80.685666666666663</v>
      </c>
      <c r="I384" s="29">
        <v>0</v>
      </c>
      <c r="J384" s="40" t="s">
        <v>0</v>
      </c>
      <c r="K384" s="27">
        <v>14.487</v>
      </c>
      <c r="L384" s="28">
        <v>15.176</v>
      </c>
      <c r="M384" s="28">
        <v>13.360333333333331</v>
      </c>
      <c r="N384" s="25">
        <f t="shared" si="17"/>
        <v>339</v>
      </c>
      <c r="O384" s="31" t="s">
        <v>36</v>
      </c>
      <c r="P384" s="28">
        <v>122.29033333333332</v>
      </c>
      <c r="Q384" s="27">
        <v>1.5266666666666666</v>
      </c>
      <c r="R384" s="28">
        <v>5875.0289999999995</v>
      </c>
      <c r="S384" s="28">
        <v>236.26366666666664</v>
      </c>
      <c r="T384" s="30">
        <v>3.3333333333333333E-2</v>
      </c>
      <c r="U384" s="27">
        <v>3.8923333333333332</v>
      </c>
      <c r="V384" s="51" t="s">
        <v>36</v>
      </c>
      <c r="W384" s="51" t="s">
        <v>36</v>
      </c>
      <c r="X384" s="51" t="s">
        <v>36</v>
      </c>
      <c r="Y384" s="30">
        <v>0.12</v>
      </c>
      <c r="Z384" s="30">
        <v>7.0000000000000007E-2</v>
      </c>
      <c r="AA384" s="31" t="s">
        <v>36</v>
      </c>
      <c r="AB384" s="30">
        <v>1.6333333333333335</v>
      </c>
      <c r="AC384" s="27"/>
      <c r="AD384" s="12"/>
    </row>
    <row r="385" spans="1:30" s="98" customFormat="1" ht="11.25" customHeight="1">
      <c r="A385" s="14">
        <f t="shared" si="18"/>
        <v>340</v>
      </c>
      <c r="B385" s="98" t="s">
        <v>87</v>
      </c>
      <c r="C385" s="99">
        <v>42.164666666666669</v>
      </c>
      <c r="D385" s="100">
        <v>351.5926591989994</v>
      </c>
      <c r="E385" s="100">
        <v>1471.0636860886136</v>
      </c>
      <c r="F385" s="101">
        <v>20.612500000000001</v>
      </c>
      <c r="G385" s="99">
        <v>23.998000000000001</v>
      </c>
      <c r="H385" s="102">
        <v>99.360333333333344</v>
      </c>
      <c r="I385" s="101">
        <v>12.174499999999993</v>
      </c>
      <c r="J385" s="99">
        <v>0.37</v>
      </c>
      <c r="K385" s="99">
        <v>1.0503333333333333</v>
      </c>
      <c r="L385" s="102">
        <v>14.672000000000002</v>
      </c>
      <c r="M385" s="102">
        <v>27.036666666666665</v>
      </c>
      <c r="N385" s="25">
        <f>A385</f>
        <v>340</v>
      </c>
      <c r="O385" s="103">
        <v>0.27300000000000002</v>
      </c>
      <c r="P385" s="102">
        <v>202.95299999999997</v>
      </c>
      <c r="Q385" s="99">
        <v>2.8963333333333332</v>
      </c>
      <c r="R385" s="102">
        <v>77.093333333333334</v>
      </c>
      <c r="S385" s="102">
        <v>270.96333333333331</v>
      </c>
      <c r="T385" s="103">
        <v>9.6000000000000016E-2</v>
      </c>
      <c r="U385" s="99">
        <v>2.8580000000000001</v>
      </c>
      <c r="V385" s="102">
        <v>15.083333333333334</v>
      </c>
      <c r="W385" s="102"/>
      <c r="X385" s="102"/>
      <c r="Y385" s="103">
        <v>7.0000000000000007E-2</v>
      </c>
      <c r="Z385" s="103">
        <v>0.04</v>
      </c>
      <c r="AA385" s="103" t="s">
        <v>36</v>
      </c>
      <c r="AB385" s="103">
        <v>3.0166666666666671</v>
      </c>
      <c r="AC385" s="107"/>
    </row>
    <row r="386" spans="1:30" ht="11.25" customHeight="1">
      <c r="A386" s="91"/>
      <c r="B386" s="5"/>
      <c r="C386" s="7"/>
      <c r="D386" s="149"/>
      <c r="E386" s="149"/>
      <c r="F386" s="7"/>
      <c r="G386" s="7"/>
      <c r="H386" s="8"/>
      <c r="I386" s="7" t="s">
        <v>93</v>
      </c>
      <c r="J386" s="7" t="s">
        <v>21</v>
      </c>
      <c r="K386" s="7"/>
      <c r="L386" s="8"/>
      <c r="M386" s="8"/>
      <c r="N386" s="6"/>
      <c r="O386" s="9"/>
      <c r="P386" s="8"/>
      <c r="Q386" s="7"/>
      <c r="R386" s="8"/>
      <c r="S386" s="8"/>
      <c r="T386" s="9"/>
      <c r="U386" s="7"/>
      <c r="V386" s="8"/>
      <c r="W386" s="8"/>
      <c r="X386" s="8"/>
      <c r="Y386" s="9"/>
      <c r="Z386" s="9"/>
      <c r="AA386" s="9"/>
      <c r="AB386" s="9"/>
      <c r="AC386" s="7" t="s">
        <v>94</v>
      </c>
      <c r="AD386" s="5"/>
    </row>
    <row r="387" spans="1:30" ht="11.25" customHeight="1" thickBot="1">
      <c r="A387" s="92" t="s">
        <v>95</v>
      </c>
      <c r="B387" s="12"/>
      <c r="C387" s="10" t="s">
        <v>19</v>
      </c>
      <c r="D387" s="148" t="s">
        <v>96</v>
      </c>
      <c r="E387" s="148"/>
      <c r="F387" s="10" t="s">
        <v>20</v>
      </c>
      <c r="G387" s="10" t="s">
        <v>97</v>
      </c>
      <c r="H387" s="14" t="s">
        <v>35</v>
      </c>
      <c r="I387" s="10" t="s">
        <v>98</v>
      </c>
      <c r="J387" s="10" t="s">
        <v>99</v>
      </c>
      <c r="K387" s="10" t="s">
        <v>22</v>
      </c>
      <c r="L387" s="14" t="s">
        <v>23</v>
      </c>
      <c r="M387" s="14" t="s">
        <v>24</v>
      </c>
      <c r="N387" s="13" t="s">
        <v>95</v>
      </c>
      <c r="O387" s="15" t="s">
        <v>25</v>
      </c>
      <c r="P387" s="14" t="s">
        <v>26</v>
      </c>
      <c r="Q387" s="10" t="s">
        <v>27</v>
      </c>
      <c r="R387" s="14" t="s">
        <v>28</v>
      </c>
      <c r="S387" s="14" t="s">
        <v>29</v>
      </c>
      <c r="T387" s="15" t="s">
        <v>30</v>
      </c>
      <c r="U387" s="10" t="s">
        <v>31</v>
      </c>
      <c r="V387" s="14" t="s">
        <v>32</v>
      </c>
      <c r="W387" s="14" t="s">
        <v>100</v>
      </c>
      <c r="X387" s="14" t="s">
        <v>101</v>
      </c>
      <c r="Y387" s="15" t="s">
        <v>33</v>
      </c>
      <c r="Z387" s="15" t="s">
        <v>34</v>
      </c>
      <c r="AA387" s="15" t="s">
        <v>102</v>
      </c>
      <c r="AB387" s="15" t="s">
        <v>103</v>
      </c>
      <c r="AC387" s="10" t="s">
        <v>92</v>
      </c>
      <c r="AD387" s="12"/>
    </row>
    <row r="388" spans="1:30" ht="11.25" customHeight="1">
      <c r="A388" s="93" t="s">
        <v>104</v>
      </c>
      <c r="B388" s="17" t="s">
        <v>105</v>
      </c>
      <c r="C388" s="18" t="s">
        <v>106</v>
      </c>
      <c r="D388" s="19" t="s">
        <v>107</v>
      </c>
      <c r="E388" s="19" t="s">
        <v>108</v>
      </c>
      <c r="F388" s="18" t="s">
        <v>109</v>
      </c>
      <c r="G388" s="18" t="s">
        <v>109</v>
      </c>
      <c r="H388" s="19" t="s">
        <v>110</v>
      </c>
      <c r="I388" s="18" t="s">
        <v>109</v>
      </c>
      <c r="J388" s="18" t="s">
        <v>109</v>
      </c>
      <c r="K388" s="18" t="s">
        <v>109</v>
      </c>
      <c r="L388" s="19" t="s">
        <v>110</v>
      </c>
      <c r="M388" s="19" t="s">
        <v>110</v>
      </c>
      <c r="N388" s="16" t="s">
        <v>104</v>
      </c>
      <c r="O388" s="20" t="s">
        <v>110</v>
      </c>
      <c r="P388" s="19" t="s">
        <v>110</v>
      </c>
      <c r="Q388" s="18" t="s">
        <v>110</v>
      </c>
      <c r="R388" s="19" t="s">
        <v>110</v>
      </c>
      <c r="S388" s="19" t="s">
        <v>110</v>
      </c>
      <c r="T388" s="20" t="s">
        <v>110</v>
      </c>
      <c r="U388" s="18" t="s">
        <v>110</v>
      </c>
      <c r="V388" s="19" t="s">
        <v>111</v>
      </c>
      <c r="W388" s="19" t="s">
        <v>111</v>
      </c>
      <c r="X388" s="19" t="s">
        <v>111</v>
      </c>
      <c r="Y388" s="20" t="s">
        <v>110</v>
      </c>
      <c r="Z388" s="20" t="s">
        <v>110</v>
      </c>
      <c r="AA388" s="20" t="s">
        <v>110</v>
      </c>
      <c r="AB388" s="20" t="s">
        <v>110</v>
      </c>
      <c r="AC388" s="18" t="s">
        <v>110</v>
      </c>
      <c r="AD388" s="17"/>
    </row>
    <row r="389" spans="1:30" ht="11.25" customHeight="1">
      <c r="A389" s="14">
        <f>A385+1</f>
        <v>341</v>
      </c>
      <c r="B389" s="12" t="s">
        <v>393</v>
      </c>
      <c r="C389" s="37">
        <v>66.38</v>
      </c>
      <c r="D389" s="35">
        <v>202.43739999999997</v>
      </c>
      <c r="E389" s="41">
        <v>846.99808159999986</v>
      </c>
      <c r="F389" s="40">
        <v>19.8</v>
      </c>
      <c r="G389" s="37">
        <v>13.07</v>
      </c>
      <c r="H389" s="35">
        <v>52.31</v>
      </c>
      <c r="I389" s="29">
        <v>0</v>
      </c>
      <c r="J389" s="40" t="s">
        <v>0</v>
      </c>
      <c r="K389" s="37">
        <v>0.95333333333333325</v>
      </c>
      <c r="L389" s="35">
        <v>3.16</v>
      </c>
      <c r="M389" s="35">
        <v>14.003333333333336</v>
      </c>
      <c r="N389" s="25">
        <f t="shared" si="17"/>
        <v>341</v>
      </c>
      <c r="O389" s="54" t="s">
        <v>36</v>
      </c>
      <c r="P389" s="35">
        <v>163.84666666666666</v>
      </c>
      <c r="Q389" s="62">
        <v>1.5566666666666666</v>
      </c>
      <c r="R389" s="35">
        <v>38.523333333333333</v>
      </c>
      <c r="S389" s="51">
        <v>245.07</v>
      </c>
      <c r="T389" s="54">
        <v>3.9E-2</v>
      </c>
      <c r="U389" s="62">
        <v>4.3499999999999996</v>
      </c>
      <c r="V389" s="51">
        <v>3.0533333333333332</v>
      </c>
      <c r="W389" s="51">
        <v>3.0533333333333332</v>
      </c>
      <c r="X389" s="51">
        <v>3.0533333333333332</v>
      </c>
      <c r="Y389" s="54">
        <v>0.13666666666666669</v>
      </c>
      <c r="Z389" s="54">
        <v>0.08</v>
      </c>
      <c r="AA389" s="54" t="s">
        <v>36</v>
      </c>
      <c r="AB389" s="54">
        <v>2.6766666666666672</v>
      </c>
      <c r="AC389" s="40"/>
      <c r="AD389" s="12"/>
    </row>
    <row r="390" spans="1:30" ht="11.25" customHeight="1">
      <c r="A390" s="14">
        <f t="shared" si="18"/>
        <v>342</v>
      </c>
      <c r="B390" s="12" t="s">
        <v>394</v>
      </c>
      <c r="C390" s="37">
        <v>52.193333333333328</v>
      </c>
      <c r="D390" s="35">
        <v>274.91426666666666</v>
      </c>
      <c r="E390" s="41">
        <v>1150.2412917333334</v>
      </c>
      <c r="F390" s="40">
        <v>29.88</v>
      </c>
      <c r="G390" s="37">
        <v>16.333333333333332</v>
      </c>
      <c r="H390" s="35">
        <v>97.87</v>
      </c>
      <c r="I390" s="29">
        <v>0</v>
      </c>
      <c r="J390" s="40" t="s">
        <v>0</v>
      </c>
      <c r="K390" s="37">
        <v>1.1533333333333333</v>
      </c>
      <c r="L390" s="35">
        <v>4.2866666666666662</v>
      </c>
      <c r="M390" s="35">
        <v>23.566666666666666</v>
      </c>
      <c r="N390" s="25">
        <f t="shared" si="17"/>
        <v>342</v>
      </c>
      <c r="O390" s="44">
        <v>0.01</v>
      </c>
      <c r="P390" s="35">
        <v>251.89</v>
      </c>
      <c r="Q390" s="37">
        <v>2.793333333333333</v>
      </c>
      <c r="R390" s="35">
        <v>50.883333333333333</v>
      </c>
      <c r="S390" s="35">
        <v>382.74</v>
      </c>
      <c r="T390" s="44">
        <v>0.08</v>
      </c>
      <c r="U390" s="37">
        <v>6.68</v>
      </c>
      <c r="V390" s="35" t="s">
        <v>36</v>
      </c>
      <c r="W390" s="35" t="s">
        <v>36</v>
      </c>
      <c r="X390" s="35" t="s">
        <v>36</v>
      </c>
      <c r="Y390" s="44" t="s">
        <v>36</v>
      </c>
      <c r="Z390" s="44">
        <v>0.18666666666666668</v>
      </c>
      <c r="AA390" s="44">
        <v>0.17330000000000001</v>
      </c>
      <c r="AB390" s="44">
        <v>2.7533333333333334</v>
      </c>
      <c r="AC390" s="40"/>
      <c r="AD390" s="12"/>
    </row>
    <row r="391" spans="1:30" ht="11.25" customHeight="1">
      <c r="A391" s="14">
        <f t="shared" si="18"/>
        <v>343</v>
      </c>
      <c r="B391" s="12" t="s">
        <v>395</v>
      </c>
      <c r="C391" s="37">
        <v>65.747</v>
      </c>
      <c r="D391" s="35">
        <v>205.85669999999999</v>
      </c>
      <c r="E391" s="41">
        <v>861.30443279999997</v>
      </c>
      <c r="F391" s="40">
        <v>21.15</v>
      </c>
      <c r="G391" s="37">
        <v>12.81</v>
      </c>
      <c r="H391" s="35">
        <v>72.650000000000006</v>
      </c>
      <c r="I391" s="29">
        <v>0</v>
      </c>
      <c r="J391" s="40" t="s">
        <v>0</v>
      </c>
      <c r="K391" s="37">
        <v>0.92</v>
      </c>
      <c r="L391" s="35">
        <v>3.673</v>
      </c>
      <c r="M391" s="35">
        <v>18.157</v>
      </c>
      <c r="N391" s="25">
        <f t="shared" ref="N391:N451" si="19">A391</f>
        <v>343</v>
      </c>
      <c r="O391" s="54">
        <v>5.0000000000000001E-3</v>
      </c>
      <c r="P391" s="35">
        <v>164.203</v>
      </c>
      <c r="Q391" s="62">
        <v>1.31</v>
      </c>
      <c r="R391" s="35">
        <v>44.133000000000003</v>
      </c>
      <c r="S391" s="51">
        <v>284.65300000000002</v>
      </c>
      <c r="T391" s="54">
        <v>3.9E-2</v>
      </c>
      <c r="U391" s="62">
        <v>2.79</v>
      </c>
      <c r="V391" s="51">
        <v>3.5870000000000002</v>
      </c>
      <c r="W391" s="51">
        <v>3.5870000000000002</v>
      </c>
      <c r="X391" s="51">
        <v>3.5870000000000002</v>
      </c>
      <c r="Y391" s="54">
        <v>0.11</v>
      </c>
      <c r="Z391" s="54">
        <v>0.08</v>
      </c>
      <c r="AA391" s="54">
        <v>0.03</v>
      </c>
      <c r="AB391" s="54">
        <v>3.79</v>
      </c>
      <c r="AC391" s="37"/>
      <c r="AD391" s="12"/>
    </row>
    <row r="392" spans="1:30" ht="11.25" customHeight="1">
      <c r="A392" s="14">
        <f t="shared" si="18"/>
        <v>344</v>
      </c>
      <c r="B392" s="12" t="s">
        <v>396</v>
      </c>
      <c r="C392" s="37">
        <v>51.706666666666671</v>
      </c>
      <c r="D392" s="35">
        <v>278.05356666666665</v>
      </c>
      <c r="E392" s="41">
        <v>1163.3761229333334</v>
      </c>
      <c r="F392" s="40">
        <v>32.396666666666668</v>
      </c>
      <c r="G392" s="37">
        <v>15.49</v>
      </c>
      <c r="H392" s="35">
        <v>143.86000000000001</v>
      </c>
      <c r="I392" s="29">
        <v>0</v>
      </c>
      <c r="J392" s="40" t="s">
        <v>0</v>
      </c>
      <c r="K392" s="37">
        <v>1.2166666666666668</v>
      </c>
      <c r="L392" s="35">
        <v>4.4633333333333338</v>
      </c>
      <c r="M392" s="35">
        <v>18.66</v>
      </c>
      <c r="N392" s="25">
        <f t="shared" si="19"/>
        <v>344</v>
      </c>
      <c r="O392" s="44" t="s">
        <v>36</v>
      </c>
      <c r="P392" s="35">
        <v>218.53666666666666</v>
      </c>
      <c r="Q392" s="37">
        <v>2.3533333333333335</v>
      </c>
      <c r="R392" s="35">
        <v>57.066666666666663</v>
      </c>
      <c r="S392" s="35">
        <v>351.86</v>
      </c>
      <c r="T392" s="44">
        <v>9.3333333333333338E-2</v>
      </c>
      <c r="U392" s="37">
        <v>4.78</v>
      </c>
      <c r="V392" s="35" t="s">
        <v>36</v>
      </c>
      <c r="W392" s="35" t="s">
        <v>36</v>
      </c>
      <c r="X392" s="35" t="s">
        <v>36</v>
      </c>
      <c r="Y392" s="44" t="s">
        <v>36</v>
      </c>
      <c r="Z392" s="44">
        <v>0.18333333333333335</v>
      </c>
      <c r="AA392" s="44">
        <v>0.13</v>
      </c>
      <c r="AB392" s="44">
        <v>4.91</v>
      </c>
      <c r="AC392" s="37"/>
      <c r="AD392" s="12"/>
    </row>
    <row r="393" spans="1:30" ht="11.25" customHeight="1">
      <c r="A393" s="14">
        <f t="shared" si="18"/>
        <v>345</v>
      </c>
      <c r="B393" s="12" t="s">
        <v>397</v>
      </c>
      <c r="C393" s="37">
        <v>69.143333333333331</v>
      </c>
      <c r="D393" s="35">
        <v>156.61583333333331</v>
      </c>
      <c r="E393" s="41">
        <v>655.2806466666666</v>
      </c>
      <c r="F393" s="40">
        <v>23.996666666666666</v>
      </c>
      <c r="G393" s="37">
        <v>6.0033333333333339</v>
      </c>
      <c r="H393" s="35">
        <v>59.46</v>
      </c>
      <c r="I393" s="29">
        <v>0</v>
      </c>
      <c r="J393" s="40" t="s">
        <v>0</v>
      </c>
      <c r="K393" s="37">
        <v>0.98666666666666669</v>
      </c>
      <c r="L393" s="35">
        <v>4.1966666666666663</v>
      </c>
      <c r="M393" s="35">
        <v>20.626666666666669</v>
      </c>
      <c r="N393" s="25">
        <f t="shared" si="19"/>
        <v>345</v>
      </c>
      <c r="O393" s="54" t="s">
        <v>36</v>
      </c>
      <c r="P393" s="35">
        <v>183.82333333333335</v>
      </c>
      <c r="Q393" s="37">
        <v>1.68</v>
      </c>
      <c r="R393" s="35">
        <v>52.893333333333338</v>
      </c>
      <c r="S393" s="35">
        <v>334.61666666666667</v>
      </c>
      <c r="T393" s="44">
        <v>4.6666666666666669E-2</v>
      </c>
      <c r="U393" s="37">
        <v>3.24</v>
      </c>
      <c r="V393" s="51" t="s">
        <v>36</v>
      </c>
      <c r="W393" s="51" t="s">
        <v>36</v>
      </c>
      <c r="X393" s="51" t="s">
        <v>36</v>
      </c>
      <c r="Y393" s="54" t="s">
        <v>36</v>
      </c>
      <c r="Z393" s="44">
        <v>0.2</v>
      </c>
      <c r="AA393" s="54" t="s">
        <v>36</v>
      </c>
      <c r="AB393" s="44">
        <v>4.6399999999999997</v>
      </c>
      <c r="AC393" s="37"/>
      <c r="AD393" s="12"/>
    </row>
    <row r="394" spans="1:30" ht="11.25" customHeight="1">
      <c r="A394" s="14">
        <f t="shared" si="18"/>
        <v>346</v>
      </c>
      <c r="B394" s="12" t="s">
        <v>398</v>
      </c>
      <c r="C394" s="37">
        <v>57.533333333333331</v>
      </c>
      <c r="D394" s="35">
        <v>193.69156666666663</v>
      </c>
      <c r="E394" s="41">
        <v>810.40551493333317</v>
      </c>
      <c r="F394" s="40">
        <v>35.883333333333333</v>
      </c>
      <c r="G394" s="37">
        <v>4.4866666666666672</v>
      </c>
      <c r="H394" s="35">
        <v>101.9</v>
      </c>
      <c r="I394" s="29">
        <v>0</v>
      </c>
      <c r="J394" s="40" t="s">
        <v>0</v>
      </c>
      <c r="K394" s="37">
        <v>1.2733333333333332</v>
      </c>
      <c r="L394" s="35">
        <v>4.996666666666667</v>
      </c>
      <c r="M394" s="35">
        <v>21.06</v>
      </c>
      <c r="N394" s="25">
        <f t="shared" si="19"/>
        <v>346</v>
      </c>
      <c r="O394" s="44" t="s">
        <v>36</v>
      </c>
      <c r="P394" s="35">
        <v>240.60333333333335</v>
      </c>
      <c r="Q394" s="37">
        <v>2.3533333333333335</v>
      </c>
      <c r="R394" s="35">
        <v>57.51</v>
      </c>
      <c r="S394" s="35">
        <v>386.47</v>
      </c>
      <c r="T394" s="44">
        <v>9.3333333333333338E-2</v>
      </c>
      <c r="U394" s="37">
        <v>5.1366666666666667</v>
      </c>
      <c r="V394" s="35" t="s">
        <v>36</v>
      </c>
      <c r="W394" s="35" t="s">
        <v>36</v>
      </c>
      <c r="X394" s="35" t="s">
        <v>36</v>
      </c>
      <c r="Y394" s="44" t="s">
        <v>36</v>
      </c>
      <c r="Z394" s="44">
        <v>0.16666666666666666</v>
      </c>
      <c r="AA394" s="44">
        <v>0.16</v>
      </c>
      <c r="AB394" s="44">
        <v>4.9333333333333336</v>
      </c>
      <c r="AC394" s="37"/>
      <c r="AD394" s="12"/>
    </row>
    <row r="395" spans="1:30" ht="11.25" customHeight="1">
      <c r="A395" s="14">
        <f t="shared" si="18"/>
        <v>347</v>
      </c>
      <c r="B395" s="12" t="s">
        <v>399</v>
      </c>
      <c r="C395" s="37">
        <v>43.186666666666667</v>
      </c>
      <c r="D395" s="35">
        <v>373.03886666666665</v>
      </c>
      <c r="E395" s="41">
        <v>1560.7946181333334</v>
      </c>
      <c r="F395" s="40">
        <v>28.806666666666668</v>
      </c>
      <c r="G395" s="37">
        <v>27.72</v>
      </c>
      <c r="H395" s="35">
        <v>94.587000000000003</v>
      </c>
      <c r="I395" s="29">
        <v>0</v>
      </c>
      <c r="J395" s="40" t="s">
        <v>0</v>
      </c>
      <c r="K395" s="37">
        <v>0.98666666666666669</v>
      </c>
      <c r="L395" s="35">
        <f>(29.35+25.54+29.13)/3</f>
        <v>28.006666666666664</v>
      </c>
      <c r="M395" s="35">
        <v>19.546666666666667</v>
      </c>
      <c r="N395" s="25">
        <f t="shared" si="19"/>
        <v>347</v>
      </c>
      <c r="O395" s="44" t="s">
        <v>36</v>
      </c>
      <c r="P395" s="35">
        <v>179.05</v>
      </c>
      <c r="Q395" s="37">
        <v>2.1800000000000002</v>
      </c>
      <c r="R395" s="35">
        <v>91.86</v>
      </c>
      <c r="S395" s="35">
        <v>270.00666666666666</v>
      </c>
      <c r="T395" s="44">
        <v>8.3333333333333329E-2</v>
      </c>
      <c r="U395" s="37">
        <v>5.4533333333333331</v>
      </c>
      <c r="V395" s="35" t="s">
        <v>36</v>
      </c>
      <c r="W395" s="35" t="s">
        <v>36</v>
      </c>
      <c r="X395" s="35" t="s">
        <v>36</v>
      </c>
      <c r="Y395" s="44" t="s">
        <v>36</v>
      </c>
      <c r="Z395" s="44">
        <v>8.3333333333333329E-2</v>
      </c>
      <c r="AA395" s="44">
        <v>0.35</v>
      </c>
      <c r="AB395" s="44">
        <v>0.55666666666666675</v>
      </c>
      <c r="AC395" s="37"/>
      <c r="AD395" s="12"/>
    </row>
    <row r="396" spans="1:30" ht="11.25" customHeight="1">
      <c r="A396" s="14">
        <f t="shared" si="18"/>
        <v>348</v>
      </c>
      <c r="B396" s="12" t="s">
        <v>400</v>
      </c>
      <c r="C396" s="37">
        <v>52.73</v>
      </c>
      <c r="D396" s="35">
        <v>357.72246666666666</v>
      </c>
      <c r="E396" s="41">
        <v>1496.7108005333334</v>
      </c>
      <c r="F396" s="40">
        <v>16.706666666666667</v>
      </c>
      <c r="G396" s="37">
        <v>31.75</v>
      </c>
      <c r="H396" s="35">
        <v>44.19</v>
      </c>
      <c r="I396" s="29">
        <v>0</v>
      </c>
      <c r="J396" s="40" t="s">
        <v>0</v>
      </c>
      <c r="K396" s="37">
        <v>0.9</v>
      </c>
      <c r="L396" s="35" t="s">
        <v>174</v>
      </c>
      <c r="M396" s="35">
        <v>11.676666666666668</v>
      </c>
      <c r="N396" s="25">
        <f t="shared" si="19"/>
        <v>348</v>
      </c>
      <c r="O396" s="54" t="s">
        <v>36</v>
      </c>
      <c r="P396" s="35">
        <v>129.96666666666667</v>
      </c>
      <c r="Q396" s="62">
        <v>1.2033333333333334</v>
      </c>
      <c r="R396" s="35">
        <v>69.99666666666667</v>
      </c>
      <c r="S396" s="51">
        <v>151.16</v>
      </c>
      <c r="T396" s="54" t="s">
        <v>36</v>
      </c>
      <c r="U396" s="62">
        <v>2.6966666666666668</v>
      </c>
      <c r="V396" s="51">
        <v>4.5666666666666664</v>
      </c>
      <c r="W396" s="51">
        <v>4.5666666666666664</v>
      </c>
      <c r="X396" s="51">
        <v>4.5666666666666664</v>
      </c>
      <c r="Y396" s="54">
        <v>0.12</v>
      </c>
      <c r="Z396" s="54">
        <v>0.11</v>
      </c>
      <c r="AA396" s="54" t="s">
        <v>36</v>
      </c>
      <c r="AB396" s="54">
        <v>5.99</v>
      </c>
      <c r="AC396" s="37"/>
      <c r="AD396" s="12"/>
    </row>
    <row r="397" spans="1:30" ht="11.25" customHeight="1">
      <c r="A397" s="14">
        <f t="shared" si="18"/>
        <v>349</v>
      </c>
      <c r="B397" s="12" t="s">
        <v>401</v>
      </c>
      <c r="C397" s="37">
        <v>58.533333333333339</v>
      </c>
      <c r="D397" s="35">
        <v>216.616066666667</v>
      </c>
      <c r="E397" s="41">
        <v>906.32162293333329</v>
      </c>
      <c r="F397" s="40">
        <v>31.88</v>
      </c>
      <c r="G397" s="37">
        <v>8.9233333333333338</v>
      </c>
      <c r="H397" s="35">
        <v>71.099999999999994</v>
      </c>
      <c r="I397" s="29">
        <v>0</v>
      </c>
      <c r="J397" s="40" t="s">
        <v>0</v>
      </c>
      <c r="K397" s="37">
        <v>0.88</v>
      </c>
      <c r="L397" s="35">
        <v>3.98</v>
      </c>
      <c r="M397" s="35">
        <v>13.79</v>
      </c>
      <c r="N397" s="25">
        <f t="shared" si="19"/>
        <v>349</v>
      </c>
      <c r="O397" s="44" t="s">
        <v>36</v>
      </c>
      <c r="P397" s="35">
        <v>188.96666666666667</v>
      </c>
      <c r="Q397" s="37">
        <v>1.7</v>
      </c>
      <c r="R397" s="35">
        <v>41.1</v>
      </c>
      <c r="S397" s="35">
        <v>251.66</v>
      </c>
      <c r="T397" s="44">
        <v>7.0000000000000007E-2</v>
      </c>
      <c r="U397" s="37">
        <v>4.9733333333333336</v>
      </c>
      <c r="V397" s="35">
        <v>2.06</v>
      </c>
      <c r="W397" s="35">
        <v>2.06</v>
      </c>
      <c r="X397" s="35">
        <v>2.06</v>
      </c>
      <c r="Y397" s="44" t="s">
        <v>36</v>
      </c>
      <c r="Z397" s="44" t="s">
        <v>36</v>
      </c>
      <c r="AA397" s="44" t="s">
        <v>36</v>
      </c>
      <c r="AB397" s="44">
        <v>3.26</v>
      </c>
      <c r="AC397" s="37"/>
      <c r="AD397" s="12"/>
    </row>
    <row r="398" spans="1:30" ht="11.25" customHeight="1">
      <c r="A398" s="14">
        <f t="shared" si="18"/>
        <v>350</v>
      </c>
      <c r="B398" s="12" t="s">
        <v>402</v>
      </c>
      <c r="C398" s="37">
        <v>69.803333333333342</v>
      </c>
      <c r="D398" s="35">
        <v>147.96633333333335</v>
      </c>
      <c r="E398" s="41">
        <v>619.09113866666678</v>
      </c>
      <c r="F398" s="40">
        <v>21.513333333333335</v>
      </c>
      <c r="G398" s="37">
        <v>6.22</v>
      </c>
      <c r="H398" s="35">
        <v>59.98</v>
      </c>
      <c r="I398" s="29">
        <v>0</v>
      </c>
      <c r="J398" s="40" t="s">
        <v>0</v>
      </c>
      <c r="K398" s="37">
        <v>1.0933333333333335</v>
      </c>
      <c r="L398" s="35">
        <v>2.9533333333333331</v>
      </c>
      <c r="M398" s="35">
        <v>21.11</v>
      </c>
      <c r="N398" s="25">
        <f t="shared" si="19"/>
        <v>350</v>
      </c>
      <c r="O398" s="54" t="s">
        <v>36</v>
      </c>
      <c r="P398" s="35">
        <v>188.51</v>
      </c>
      <c r="Q398" s="62">
        <v>1.8933333333333333</v>
      </c>
      <c r="R398" s="35">
        <v>48.546666666666674</v>
      </c>
      <c r="S398" s="51">
        <v>357.87666666666672</v>
      </c>
      <c r="T398" s="54">
        <v>0.05</v>
      </c>
      <c r="U398" s="62">
        <v>2.8066666666666671</v>
      </c>
      <c r="V398" s="51">
        <v>2.0666666666666664</v>
      </c>
      <c r="W398" s="51">
        <v>2.0666666666666664</v>
      </c>
      <c r="X398" s="51">
        <v>2.0666666666666664</v>
      </c>
      <c r="Y398" s="54">
        <v>0.11666666666666665</v>
      </c>
      <c r="Z398" s="54">
        <v>0.2</v>
      </c>
      <c r="AA398" s="54" t="s">
        <v>36</v>
      </c>
      <c r="AB398" s="44">
        <v>4.376666666666666</v>
      </c>
      <c r="AC398" s="37"/>
      <c r="AD398" s="12"/>
    </row>
    <row r="399" spans="1:30" ht="11.25" customHeight="1">
      <c r="A399" s="14">
        <f t="shared" si="18"/>
        <v>351</v>
      </c>
      <c r="B399" s="12" t="s">
        <v>403</v>
      </c>
      <c r="C399" s="37">
        <v>58.043333333333329</v>
      </c>
      <c r="D399" s="35">
        <v>218.67509999999999</v>
      </c>
      <c r="E399" s="41">
        <v>914.93661839999993</v>
      </c>
      <c r="F399" s="40">
        <v>32.383333333333333</v>
      </c>
      <c r="G399" s="37">
        <v>8.9133333333333322</v>
      </c>
      <c r="H399" s="35">
        <v>84.15</v>
      </c>
      <c r="I399" s="29">
        <v>0</v>
      </c>
      <c r="J399" s="40" t="s">
        <v>0</v>
      </c>
      <c r="K399" s="37">
        <v>1.23</v>
      </c>
      <c r="L399" s="35">
        <v>3.7333333333333329</v>
      </c>
      <c r="M399" s="35">
        <v>13.47</v>
      </c>
      <c r="N399" s="25">
        <f t="shared" si="19"/>
        <v>351</v>
      </c>
      <c r="O399" s="44" t="s">
        <v>36</v>
      </c>
      <c r="P399" s="35">
        <v>182.67333333333332</v>
      </c>
      <c r="Q399" s="37">
        <v>2.5566666666666666</v>
      </c>
      <c r="R399" s="35">
        <v>43.50333333333333</v>
      </c>
      <c r="S399" s="35">
        <v>238.50666666666666</v>
      </c>
      <c r="T399" s="44">
        <v>0.11333333333333333</v>
      </c>
      <c r="U399" s="37">
        <v>4.6966666666666672</v>
      </c>
      <c r="V399" s="35">
        <v>2.4666666666666663</v>
      </c>
      <c r="W399" s="35">
        <v>2.4666666666666663</v>
      </c>
      <c r="X399" s="35">
        <v>2.4666666666666663</v>
      </c>
      <c r="Y399" s="44" t="s">
        <v>36</v>
      </c>
      <c r="Z399" s="44" t="s">
        <v>36</v>
      </c>
      <c r="AA399" s="44" t="s">
        <v>36</v>
      </c>
      <c r="AB399" s="122">
        <v>4.09</v>
      </c>
      <c r="AC399" s="37"/>
      <c r="AD399" s="12"/>
    </row>
    <row r="400" spans="1:30" ht="11.25" customHeight="1">
      <c r="A400" s="14">
        <f t="shared" si="18"/>
        <v>352</v>
      </c>
      <c r="B400" s="12" t="s">
        <v>404</v>
      </c>
      <c r="C400" s="37">
        <v>68.596666666666664</v>
      </c>
      <c r="D400" s="35">
        <v>169.06596666666667</v>
      </c>
      <c r="E400" s="41">
        <v>707.37200453333332</v>
      </c>
      <c r="F400" s="40">
        <v>21.23</v>
      </c>
      <c r="G400" s="37">
        <v>8.6933333333333334</v>
      </c>
      <c r="H400" s="35">
        <v>83.82</v>
      </c>
      <c r="I400" s="29">
        <v>0</v>
      </c>
      <c r="J400" s="40" t="s">
        <v>0</v>
      </c>
      <c r="K400" s="37">
        <v>1.0433333333333332</v>
      </c>
      <c r="L400" s="35">
        <v>2.9866666666666668</v>
      </c>
      <c r="M400" s="35">
        <v>20.716666666666665</v>
      </c>
      <c r="N400" s="25">
        <f t="shared" si="19"/>
        <v>352</v>
      </c>
      <c r="O400" s="54" t="s">
        <v>36</v>
      </c>
      <c r="P400" s="35">
        <v>175.40333333333334</v>
      </c>
      <c r="Q400" s="62">
        <v>1.8866666666666667</v>
      </c>
      <c r="R400" s="35">
        <v>60.533333333333331</v>
      </c>
      <c r="S400" s="51">
        <v>334.90333333333336</v>
      </c>
      <c r="T400" s="54">
        <v>0.05</v>
      </c>
      <c r="U400" s="62">
        <v>2.6333333333333333</v>
      </c>
      <c r="V400" s="51">
        <v>2.61</v>
      </c>
      <c r="W400" s="51">
        <v>2.61</v>
      </c>
      <c r="X400" s="51">
        <v>2.61</v>
      </c>
      <c r="Y400" s="54">
        <v>0.12</v>
      </c>
      <c r="Z400" s="54">
        <v>0.19333333333333336</v>
      </c>
      <c r="AA400" s="54" t="s">
        <v>36</v>
      </c>
      <c r="AB400" s="44">
        <v>2.3199999999999998</v>
      </c>
      <c r="AC400" s="37"/>
      <c r="AD400" s="12"/>
    </row>
    <row r="401" spans="1:30" ht="11.25" customHeight="1">
      <c r="A401" s="14">
        <f t="shared" si="18"/>
        <v>353</v>
      </c>
      <c r="B401" s="12" t="s">
        <v>405</v>
      </c>
      <c r="C401" s="37">
        <v>48.417000000000002</v>
      </c>
      <c r="D401" s="35">
        <v>330.1002908333333</v>
      </c>
      <c r="E401" s="41">
        <v>1381.1396168466665</v>
      </c>
      <c r="F401" s="40">
        <v>28.631250000000001</v>
      </c>
      <c r="G401" s="37">
        <v>23.042666666666666</v>
      </c>
      <c r="H401" s="35">
        <v>90.8</v>
      </c>
      <c r="I401" s="29">
        <v>0</v>
      </c>
      <c r="J401" s="40" t="s">
        <v>0</v>
      </c>
      <c r="K401" s="37">
        <v>0.95933333333333337</v>
      </c>
      <c r="L401" s="35">
        <v>7.6233333333333322</v>
      </c>
      <c r="M401" s="35">
        <v>18.206666666666667</v>
      </c>
      <c r="N401" s="25">
        <f t="shared" si="19"/>
        <v>353</v>
      </c>
      <c r="O401" s="44" t="s">
        <v>36</v>
      </c>
      <c r="P401" s="35">
        <v>212.27</v>
      </c>
      <c r="Q401" s="37">
        <v>2.7033333333333331</v>
      </c>
      <c r="R401" s="35">
        <v>71.586666666666673</v>
      </c>
      <c r="S401" s="35">
        <v>321.07333333333332</v>
      </c>
      <c r="T401" s="44">
        <v>0.08</v>
      </c>
      <c r="U401" s="37">
        <v>5.2866666666666662</v>
      </c>
      <c r="V401" s="35" t="s">
        <v>36</v>
      </c>
      <c r="W401" s="35" t="s">
        <v>36</v>
      </c>
      <c r="X401" s="35" t="s">
        <v>36</v>
      </c>
      <c r="Y401" s="44" t="s">
        <v>36</v>
      </c>
      <c r="Z401" s="44">
        <v>7.6666666666666675E-2</v>
      </c>
      <c r="AA401" s="44">
        <v>0.14000000000000001</v>
      </c>
      <c r="AB401" s="44">
        <v>2.1633333333333336</v>
      </c>
      <c r="AC401" s="37"/>
      <c r="AD401" s="12"/>
    </row>
    <row r="402" spans="1:30" ht="11.25" customHeight="1">
      <c r="A402" s="14">
        <f t="shared" si="18"/>
        <v>354</v>
      </c>
      <c r="B402" s="12" t="s">
        <v>406</v>
      </c>
      <c r="C402" s="37">
        <v>64.83</v>
      </c>
      <c r="D402" s="35">
        <v>221.39750000000001</v>
      </c>
      <c r="E402" s="41">
        <v>926.32713999999999</v>
      </c>
      <c r="F402" s="40">
        <v>19.536666666666665</v>
      </c>
      <c r="G402" s="37">
        <v>15.296666666666667</v>
      </c>
      <c r="H402" s="35">
        <v>50.95</v>
      </c>
      <c r="I402" s="29">
        <v>0</v>
      </c>
      <c r="J402" s="40" t="s">
        <v>0</v>
      </c>
      <c r="K402" s="37">
        <v>0.88</v>
      </c>
      <c r="L402" s="35">
        <v>3.5666666666666664</v>
      </c>
      <c r="M402" s="35">
        <v>12.76</v>
      </c>
      <c r="N402" s="25">
        <f t="shared" si="19"/>
        <v>354</v>
      </c>
      <c r="O402" s="54" t="s">
        <v>36</v>
      </c>
      <c r="P402" s="35">
        <v>220.12666666666667</v>
      </c>
      <c r="Q402" s="62">
        <v>1.1299999999999999</v>
      </c>
      <c r="R402" s="35">
        <v>46.86</v>
      </c>
      <c r="S402" s="51">
        <v>150.58000000000001</v>
      </c>
      <c r="T402" s="54">
        <v>2.8666666666666663E-2</v>
      </c>
      <c r="U402" s="62">
        <v>2.4233333333333333</v>
      </c>
      <c r="V402" s="51">
        <v>2.7033333333333331</v>
      </c>
      <c r="W402" s="51">
        <v>2.7033333333333331</v>
      </c>
      <c r="X402" s="51">
        <v>2.7033333333333331</v>
      </c>
      <c r="Y402" s="54">
        <v>0.11333333333333333</v>
      </c>
      <c r="Z402" s="54">
        <v>0.05</v>
      </c>
      <c r="AA402" s="54">
        <v>0.03</v>
      </c>
      <c r="AB402" s="54">
        <v>3.33</v>
      </c>
      <c r="AC402" s="37"/>
      <c r="AD402" s="12"/>
    </row>
    <row r="403" spans="1:30" ht="11.25" customHeight="1">
      <c r="A403" s="14">
        <f t="shared" si="18"/>
        <v>355</v>
      </c>
      <c r="B403" s="12" t="s">
        <v>407</v>
      </c>
      <c r="C403" s="37">
        <v>71.33</v>
      </c>
      <c r="D403" s="35">
        <v>141.04586666666665</v>
      </c>
      <c r="E403" s="41">
        <v>590.13590613333326</v>
      </c>
      <c r="F403" s="40">
        <v>20.713333333333335</v>
      </c>
      <c r="G403" s="37">
        <v>5.3566666666666665</v>
      </c>
      <c r="H403" s="35">
        <v>392.88299999999998</v>
      </c>
      <c r="I403" s="29">
        <v>1.106666666666668</v>
      </c>
      <c r="J403" s="40" t="s">
        <v>0</v>
      </c>
      <c r="K403" s="37">
        <v>1.4933333333333334</v>
      </c>
      <c r="L403" s="35">
        <v>4.1566666666666663</v>
      </c>
      <c r="M403" s="35">
        <v>12.42</v>
      </c>
      <c r="N403" s="25">
        <f t="shared" si="19"/>
        <v>355</v>
      </c>
      <c r="O403" s="54">
        <v>0.26</v>
      </c>
      <c r="P403" s="35">
        <v>334.16333333333336</v>
      </c>
      <c r="Q403" s="62">
        <v>5.626666666666666</v>
      </c>
      <c r="R403" s="35">
        <v>75.92</v>
      </c>
      <c r="S403" s="51">
        <v>264.5</v>
      </c>
      <c r="T403" s="54">
        <v>9.0066666666666677</v>
      </c>
      <c r="U403" s="62">
        <v>3.4633333333333334</v>
      </c>
      <c r="V403" s="51">
        <v>7936.7</v>
      </c>
      <c r="W403" s="51">
        <v>7936.7</v>
      </c>
      <c r="X403" s="51">
        <v>7936.7</v>
      </c>
      <c r="Y403" s="54">
        <v>0.13666666666666669</v>
      </c>
      <c r="Z403" s="54">
        <v>0.90333333333333332</v>
      </c>
      <c r="AA403" s="54" t="s">
        <v>36</v>
      </c>
      <c r="AB403" s="44">
        <v>10.66</v>
      </c>
      <c r="AC403" s="37"/>
      <c r="AD403" s="12"/>
    </row>
    <row r="404" spans="1:30" ht="11.25" customHeight="1">
      <c r="A404" s="14">
        <f t="shared" si="18"/>
        <v>356</v>
      </c>
      <c r="B404" s="12" t="s">
        <v>408</v>
      </c>
      <c r="C404" s="37">
        <v>54.97</v>
      </c>
      <c r="D404" s="35">
        <v>225.0264</v>
      </c>
      <c r="E404" s="41">
        <v>941.5104576</v>
      </c>
      <c r="F404" s="40">
        <v>29.86</v>
      </c>
      <c r="G404" s="37">
        <v>9.01</v>
      </c>
      <c r="H404" s="35">
        <v>601.47</v>
      </c>
      <c r="I404" s="29">
        <v>4.2</v>
      </c>
      <c r="J404" s="40" t="s">
        <v>0</v>
      </c>
      <c r="K404" s="37">
        <v>1.96</v>
      </c>
      <c r="L404" s="35">
        <v>5.56</v>
      </c>
      <c r="M404" s="35">
        <v>9.6966666666666654</v>
      </c>
      <c r="N404" s="25">
        <f t="shared" si="19"/>
        <v>356</v>
      </c>
      <c r="O404" s="44">
        <v>0.21666666666666667</v>
      </c>
      <c r="P404" s="35">
        <v>419.91666666666669</v>
      </c>
      <c r="Q404" s="37">
        <v>5.79</v>
      </c>
      <c r="R404" s="35">
        <v>82.19</v>
      </c>
      <c r="S404" s="35">
        <v>309.37</v>
      </c>
      <c r="T404" s="44">
        <v>12.576666666666666</v>
      </c>
      <c r="U404" s="37">
        <v>3.95</v>
      </c>
      <c r="V404" s="35">
        <v>14574</v>
      </c>
      <c r="W404" s="35">
        <v>14574</v>
      </c>
      <c r="X404" s="35">
        <v>14574</v>
      </c>
      <c r="Y404" s="44">
        <v>0.21333333333333335</v>
      </c>
      <c r="Z404" s="44">
        <v>2.6933333333333334</v>
      </c>
      <c r="AA404" s="44" t="s">
        <v>36</v>
      </c>
      <c r="AB404" s="44">
        <v>11.923333333333334</v>
      </c>
      <c r="AC404" s="37"/>
      <c r="AD404" s="12"/>
    </row>
    <row r="405" spans="1:30" ht="11.25" customHeight="1">
      <c r="A405" s="14">
        <f t="shared" si="18"/>
        <v>357</v>
      </c>
      <c r="B405" s="12" t="s">
        <v>409</v>
      </c>
      <c r="C405" s="37">
        <v>71.89</v>
      </c>
      <c r="D405" s="35">
        <v>142.86426666666665</v>
      </c>
      <c r="E405" s="41">
        <v>597.74409173333333</v>
      </c>
      <c r="F405" s="40">
        <v>21.6</v>
      </c>
      <c r="G405" s="37">
        <v>5.6133333333333333</v>
      </c>
      <c r="H405" s="35">
        <v>54.762999999999998</v>
      </c>
      <c r="I405" s="29">
        <v>0</v>
      </c>
      <c r="J405" s="40" t="s">
        <v>0</v>
      </c>
      <c r="K405" s="37">
        <v>1.0733333333333335</v>
      </c>
      <c r="L405" s="35">
        <v>2.93</v>
      </c>
      <c r="M405" s="35">
        <v>21.39</v>
      </c>
      <c r="N405" s="25">
        <f t="shared" si="19"/>
        <v>357</v>
      </c>
      <c r="O405" s="54">
        <v>8.0000000000000002E-3</v>
      </c>
      <c r="P405" s="35">
        <v>192.76</v>
      </c>
      <c r="Q405" s="62">
        <v>1.92</v>
      </c>
      <c r="R405" s="35">
        <v>48.86</v>
      </c>
      <c r="S405" s="51">
        <v>321.5333333333333</v>
      </c>
      <c r="T405" s="54">
        <v>7.9666666666666663E-2</v>
      </c>
      <c r="U405" s="62">
        <v>2.7533333333333334</v>
      </c>
      <c r="V405" s="51">
        <v>3.63</v>
      </c>
      <c r="W405" s="51">
        <v>3.63</v>
      </c>
      <c r="X405" s="51">
        <v>3.63</v>
      </c>
      <c r="Y405" s="54">
        <v>0.11666666666666665</v>
      </c>
      <c r="Z405" s="54">
        <v>9.6666666666666679E-2</v>
      </c>
      <c r="AA405" s="54">
        <v>0.04</v>
      </c>
      <c r="AB405" s="54">
        <v>1.7766666666666666</v>
      </c>
      <c r="AC405" s="37"/>
      <c r="AD405" s="12"/>
    </row>
    <row r="406" spans="1:30" ht="11.25" customHeight="1">
      <c r="A406" s="14">
        <f>A405+1</f>
        <v>358</v>
      </c>
      <c r="B406" s="12" t="s">
        <v>410</v>
      </c>
      <c r="C406" s="37">
        <v>56.99666666666667</v>
      </c>
      <c r="D406" s="35">
        <v>219.70259999999996</v>
      </c>
      <c r="E406" s="41">
        <v>919.23567839999987</v>
      </c>
      <c r="F406" s="40">
        <v>32.799999999999997</v>
      </c>
      <c r="G406" s="37">
        <v>8.83</v>
      </c>
      <c r="H406" s="35">
        <v>102.88</v>
      </c>
      <c r="I406" s="29">
        <v>0</v>
      </c>
      <c r="J406" s="40" t="s">
        <v>0</v>
      </c>
      <c r="K406" s="37">
        <v>1.3266666666666669</v>
      </c>
      <c r="L406" s="35">
        <v>4.3099999999999996</v>
      </c>
      <c r="M406" s="35">
        <v>28.26</v>
      </c>
      <c r="N406" s="25">
        <f t="shared" si="19"/>
        <v>358</v>
      </c>
      <c r="O406" s="44">
        <v>0.02</v>
      </c>
      <c r="P406" s="35">
        <v>308.13666666666666</v>
      </c>
      <c r="Q406" s="37">
        <v>2.87</v>
      </c>
      <c r="R406" s="35">
        <v>57.906666666666666</v>
      </c>
      <c r="S406" s="35">
        <v>325.98</v>
      </c>
      <c r="T406" s="44">
        <v>0.14000000000000001</v>
      </c>
      <c r="U406" s="37">
        <v>4.1333333333333329</v>
      </c>
      <c r="V406" s="35" t="s">
        <v>36</v>
      </c>
      <c r="W406" s="35" t="s">
        <v>36</v>
      </c>
      <c r="X406" s="35" t="s">
        <v>36</v>
      </c>
      <c r="Y406" s="44">
        <v>0.03</v>
      </c>
      <c r="Z406" s="44">
        <v>0.08</v>
      </c>
      <c r="AA406" s="44">
        <v>4.6666666666666669E-2</v>
      </c>
      <c r="AB406" s="44">
        <v>4.2666666666666666</v>
      </c>
      <c r="AC406" s="37"/>
      <c r="AD406" s="12"/>
    </row>
    <row r="407" spans="1:30" ht="11.25" customHeight="1">
      <c r="A407" s="14">
        <f>A406+1</f>
        <v>359</v>
      </c>
      <c r="B407" s="12" t="s">
        <v>411</v>
      </c>
      <c r="C407" s="37">
        <v>61.983333333333327</v>
      </c>
      <c r="D407" s="35">
        <v>195.5753666666667</v>
      </c>
      <c r="E407" s="41">
        <v>818.2873341333335</v>
      </c>
      <c r="F407" s="40">
        <v>29.376666666666669</v>
      </c>
      <c r="G407" s="37">
        <v>7.77</v>
      </c>
      <c r="H407" s="35">
        <v>62.003999999999998</v>
      </c>
      <c r="I407" s="29">
        <v>0</v>
      </c>
      <c r="J407" s="40" t="s">
        <v>0</v>
      </c>
      <c r="K407" s="37">
        <v>0.85666666666666658</v>
      </c>
      <c r="L407" s="35">
        <v>3.5333333333333332</v>
      </c>
      <c r="M407" s="35">
        <v>13.613333333333335</v>
      </c>
      <c r="N407" s="25">
        <f t="shared" si="19"/>
        <v>359</v>
      </c>
      <c r="O407" s="44" t="s">
        <v>36</v>
      </c>
      <c r="P407" s="35">
        <v>181.45</v>
      </c>
      <c r="Q407" s="37">
        <v>2.77</v>
      </c>
      <c r="R407" s="35">
        <v>41.68</v>
      </c>
      <c r="S407" s="35">
        <v>248.8</v>
      </c>
      <c r="T407" s="44">
        <v>7.3333333333333348E-2</v>
      </c>
      <c r="U407" s="37">
        <v>5.5533333333333337</v>
      </c>
      <c r="V407" s="35">
        <v>1.76</v>
      </c>
      <c r="W407" s="35">
        <v>1.76</v>
      </c>
      <c r="X407" s="35">
        <v>1.76</v>
      </c>
      <c r="Y407" s="44" t="s">
        <v>36</v>
      </c>
      <c r="Z407" s="44" t="s">
        <v>36</v>
      </c>
      <c r="AA407" s="44" t="s">
        <v>36</v>
      </c>
      <c r="AB407" s="44">
        <v>2.3199999999999998</v>
      </c>
      <c r="AC407" s="40"/>
      <c r="AD407" s="12"/>
    </row>
    <row r="408" spans="1:30" ht="11.25" customHeight="1">
      <c r="A408" s="14">
        <f>A407+1</f>
        <v>360</v>
      </c>
      <c r="B408" s="12" t="s">
        <v>412</v>
      </c>
      <c r="C408" s="37">
        <v>72.069999999999993</v>
      </c>
      <c r="D408" s="35">
        <v>141.46009999999998</v>
      </c>
      <c r="E408" s="41">
        <v>591.86905839999997</v>
      </c>
      <c r="F408" s="40">
        <v>19.996666666666666</v>
      </c>
      <c r="G408" s="37">
        <v>6.2166666666666659</v>
      </c>
      <c r="H408" s="35">
        <v>50.3</v>
      </c>
      <c r="I408" s="29">
        <v>0</v>
      </c>
      <c r="J408" s="40" t="s">
        <v>0</v>
      </c>
      <c r="K408" s="37">
        <v>0.97</v>
      </c>
      <c r="L408" s="35">
        <v>2.813333333333333</v>
      </c>
      <c r="M408" s="35">
        <v>17.846666666666668</v>
      </c>
      <c r="N408" s="25">
        <f>A408</f>
        <v>360</v>
      </c>
      <c r="O408" s="54" t="s">
        <v>36</v>
      </c>
      <c r="P408" s="35">
        <v>166.72666666666669</v>
      </c>
      <c r="Q408" s="62">
        <v>1.58</v>
      </c>
      <c r="R408" s="35">
        <v>54.223333333333336</v>
      </c>
      <c r="S408" s="51">
        <v>324.11</v>
      </c>
      <c r="T408" s="54">
        <v>4.6666666666666669E-2</v>
      </c>
      <c r="U408" s="62">
        <v>4.45</v>
      </c>
      <c r="V408" s="51">
        <v>2.0166666666666671</v>
      </c>
      <c r="W408" s="51">
        <v>2.0166666666666671</v>
      </c>
      <c r="X408" s="51">
        <v>2.0166666666666671</v>
      </c>
      <c r="Y408" s="54">
        <v>0.11</v>
      </c>
      <c r="Z408" s="54">
        <v>0.16333333333333333</v>
      </c>
      <c r="AA408" s="54" t="s">
        <v>36</v>
      </c>
      <c r="AB408" s="44">
        <v>3.2766666666666668</v>
      </c>
      <c r="AC408" s="40"/>
      <c r="AD408" s="12"/>
    </row>
    <row r="409" spans="1:30" ht="11.25" customHeight="1">
      <c r="A409" s="14">
        <f>A408+1</f>
        <v>361</v>
      </c>
      <c r="B409" s="12" t="s">
        <v>413</v>
      </c>
      <c r="C409" s="37">
        <v>49.723333333333336</v>
      </c>
      <c r="D409" s="35">
        <v>338.44573333333335</v>
      </c>
      <c r="E409" s="41">
        <v>1416.0569482666667</v>
      </c>
      <c r="F409" s="40">
        <v>24.24</v>
      </c>
      <c r="G409" s="37">
        <v>26.046666666666667</v>
      </c>
      <c r="H409" s="35">
        <v>64.87</v>
      </c>
      <c r="I409" s="29">
        <v>0</v>
      </c>
      <c r="J409" s="40" t="s">
        <v>0</v>
      </c>
      <c r="K409" s="37">
        <v>0.7466666666666667</v>
      </c>
      <c r="L409" s="35">
        <v>3.2133333333333334</v>
      </c>
      <c r="M409" s="35">
        <v>14.476666666666667</v>
      </c>
      <c r="N409" s="25">
        <f>A409</f>
        <v>361</v>
      </c>
      <c r="O409" s="44" t="s">
        <v>36</v>
      </c>
      <c r="P409" s="35">
        <v>160.58000000000001</v>
      </c>
      <c r="Q409" s="37">
        <v>2.0299999999999998</v>
      </c>
      <c r="R409" s="35">
        <v>38.783333333333331</v>
      </c>
      <c r="S409" s="35">
        <v>206.76333333333332</v>
      </c>
      <c r="T409" s="44">
        <v>7.3333333333333348E-2</v>
      </c>
      <c r="U409" s="37">
        <v>6.5</v>
      </c>
      <c r="V409" s="35" t="s">
        <v>36</v>
      </c>
      <c r="W409" s="35" t="s">
        <v>36</v>
      </c>
      <c r="X409" s="35" t="s">
        <v>36</v>
      </c>
      <c r="Y409" s="44" t="s">
        <v>36</v>
      </c>
      <c r="Z409" s="44">
        <v>5.3333333333333337E-2</v>
      </c>
      <c r="AA409" s="44">
        <v>7.0000000000000007E-2</v>
      </c>
      <c r="AB409" s="44">
        <v>1.6066666666666667</v>
      </c>
      <c r="AC409" s="40"/>
      <c r="AD409" s="12"/>
    </row>
    <row r="410" spans="1:30" ht="11.25" customHeight="1">
      <c r="A410" s="14">
        <f>A409+1</f>
        <v>362</v>
      </c>
      <c r="B410" s="12" t="s">
        <v>675</v>
      </c>
      <c r="C410" s="37">
        <v>65.443333333333342</v>
      </c>
      <c r="D410" s="35">
        <v>220.72376666666662</v>
      </c>
      <c r="E410" s="41">
        <v>923.5082397333332</v>
      </c>
      <c r="F410" s="40">
        <v>17.583333333333332</v>
      </c>
      <c r="G410" s="37">
        <v>16.146666666666665</v>
      </c>
      <c r="H410" s="35">
        <v>54.34</v>
      </c>
      <c r="I410" s="29">
        <v>0</v>
      </c>
      <c r="J410" s="40" t="s">
        <v>0</v>
      </c>
      <c r="K410" s="37">
        <v>0.85666666666666658</v>
      </c>
      <c r="L410" s="35">
        <v>3.1066666666666669</v>
      </c>
      <c r="M410" s="35">
        <v>16.116666666666667</v>
      </c>
      <c r="N410" s="25">
        <f t="shared" si="19"/>
        <v>362</v>
      </c>
      <c r="O410" s="54">
        <v>4.0000000000000001E-3</v>
      </c>
      <c r="P410" s="35">
        <v>131.39666666666668</v>
      </c>
      <c r="Q410" s="62">
        <v>1.5433333333333332</v>
      </c>
      <c r="R410" s="35">
        <v>51.2</v>
      </c>
      <c r="S410" s="51">
        <v>274.11666666666662</v>
      </c>
      <c r="T410" s="54">
        <v>4.4666666666666667E-2</v>
      </c>
      <c r="U410" s="62">
        <v>4.1933333333333334</v>
      </c>
      <c r="V410" s="51">
        <v>4.6433333333333335</v>
      </c>
      <c r="W410" s="51">
        <v>4.6433333333333335</v>
      </c>
      <c r="X410" s="51">
        <v>4.6433333333333335</v>
      </c>
      <c r="Y410" s="54">
        <v>8.3333333333333329E-2</v>
      </c>
      <c r="Z410" s="54">
        <v>7.3333333333333348E-2</v>
      </c>
      <c r="AA410" s="54">
        <v>0.03</v>
      </c>
      <c r="AB410" s="54">
        <v>3.563333333333333</v>
      </c>
      <c r="AC410" s="40"/>
      <c r="AD410" s="12"/>
    </row>
    <row r="411" spans="1:30" ht="11.25" customHeight="1">
      <c r="A411" s="14">
        <f t="shared" ref="A411:A442" si="20">A410+1</f>
        <v>363</v>
      </c>
      <c r="B411" s="12" t="s">
        <v>414</v>
      </c>
      <c r="C411" s="37">
        <v>57.63</v>
      </c>
      <c r="D411" s="35">
        <v>222.46856666666667</v>
      </c>
      <c r="E411" s="41">
        <v>930.80848293333338</v>
      </c>
      <c r="F411" s="40">
        <v>32.863333333333337</v>
      </c>
      <c r="G411" s="37">
        <v>9.1066666666666674</v>
      </c>
      <c r="H411" s="35">
        <v>55.7</v>
      </c>
      <c r="I411" s="29">
        <v>0</v>
      </c>
      <c r="J411" s="40" t="s">
        <v>0</v>
      </c>
      <c r="K411" s="37">
        <v>0.87666666666666659</v>
      </c>
      <c r="L411" s="35">
        <v>3.5333333333333332</v>
      </c>
      <c r="M411" s="35">
        <v>12.956666666666669</v>
      </c>
      <c r="N411" s="25">
        <f t="shared" si="19"/>
        <v>363</v>
      </c>
      <c r="O411" s="44" t="s">
        <v>36</v>
      </c>
      <c r="P411" s="35">
        <v>167.27333333333331</v>
      </c>
      <c r="Q411" s="37">
        <v>1.85</v>
      </c>
      <c r="R411" s="35">
        <v>47.543333333333329</v>
      </c>
      <c r="S411" s="35">
        <v>254.44</v>
      </c>
      <c r="T411" s="44">
        <v>4.6666666666666669E-2</v>
      </c>
      <c r="U411" s="37">
        <v>6.96</v>
      </c>
      <c r="V411" s="35">
        <v>2.8966666666666665</v>
      </c>
      <c r="W411" s="35">
        <v>2.8966666666666665</v>
      </c>
      <c r="X411" s="35">
        <v>2.8966666666666665</v>
      </c>
      <c r="Y411" s="44" t="s">
        <v>36</v>
      </c>
      <c r="Z411" s="44" t="s">
        <v>36</v>
      </c>
      <c r="AA411" s="44" t="s">
        <v>36</v>
      </c>
      <c r="AB411" s="44">
        <v>2.5466666666666669</v>
      </c>
      <c r="AC411" s="37"/>
      <c r="AD411" s="12"/>
    </row>
    <row r="412" spans="1:30" ht="11.25" customHeight="1">
      <c r="A412" s="14">
        <f t="shared" si="20"/>
        <v>364</v>
      </c>
      <c r="B412" s="12" t="s">
        <v>415</v>
      </c>
      <c r="C412" s="37">
        <v>70.973333333333329</v>
      </c>
      <c r="D412" s="35">
        <v>134.86456666666663</v>
      </c>
      <c r="E412" s="41">
        <v>564.27334693333319</v>
      </c>
      <c r="F412" s="40">
        <v>20.543333333333333</v>
      </c>
      <c r="G412" s="37">
        <v>5.2266666666666666</v>
      </c>
      <c r="H412" s="35">
        <v>55.79</v>
      </c>
      <c r="I412" s="29">
        <v>0</v>
      </c>
      <c r="J412" s="40" t="s">
        <v>0</v>
      </c>
      <c r="K412" s="37">
        <v>1.1233333333333333</v>
      </c>
      <c r="L412" s="35">
        <v>2.5933333333333333</v>
      </c>
      <c r="M412" s="35">
        <v>19.670000000000002</v>
      </c>
      <c r="N412" s="25">
        <f t="shared" si="19"/>
        <v>364</v>
      </c>
      <c r="O412" s="54" t="s">
        <v>36</v>
      </c>
      <c r="P412" s="35">
        <v>184.72333333333333</v>
      </c>
      <c r="Q412" s="62">
        <v>1.3233333333333335</v>
      </c>
      <c r="R412" s="35">
        <v>53.556666666666672</v>
      </c>
      <c r="S412" s="51">
        <v>361.84</v>
      </c>
      <c r="T412" s="54">
        <v>5.3333333333333337E-2</v>
      </c>
      <c r="U412" s="62">
        <v>2.3933333333333331</v>
      </c>
      <c r="V412" s="51">
        <v>1.9933333333333334</v>
      </c>
      <c r="W412" s="51">
        <v>1.9933333333333334</v>
      </c>
      <c r="X412" s="51">
        <v>1.9933333333333334</v>
      </c>
      <c r="Y412" s="54">
        <v>0.10333333333333333</v>
      </c>
      <c r="Z412" s="54">
        <v>0.13666666666666669</v>
      </c>
      <c r="AA412" s="54">
        <v>3.3333333333333333E-2</v>
      </c>
      <c r="AB412" s="44">
        <v>2.1933333333333334</v>
      </c>
      <c r="AC412" s="37"/>
      <c r="AD412" s="12"/>
    </row>
    <row r="413" spans="1:30" ht="11.25" customHeight="1">
      <c r="A413" s="14">
        <f t="shared" si="20"/>
        <v>365</v>
      </c>
      <c r="B413" s="12" t="s">
        <v>416</v>
      </c>
      <c r="C413" s="37">
        <v>53.413333333333334</v>
      </c>
      <c r="D413" s="35">
        <v>314.90159999999997</v>
      </c>
      <c r="E413" s="41">
        <v>1317.5482944</v>
      </c>
      <c r="F413" s="40">
        <v>21.366666666666664</v>
      </c>
      <c r="G413" s="37">
        <v>24.796666666666667</v>
      </c>
      <c r="H413" s="35">
        <v>105.07</v>
      </c>
      <c r="I413" s="29">
        <v>0</v>
      </c>
      <c r="J413" s="40" t="s">
        <v>0</v>
      </c>
      <c r="K413" s="37">
        <v>0.65666666666666673</v>
      </c>
      <c r="L413" s="35">
        <v>5.93</v>
      </c>
      <c r="M413" s="35">
        <v>11.54</v>
      </c>
      <c r="N413" s="25">
        <f t="shared" si="19"/>
        <v>365</v>
      </c>
      <c r="O413" s="44">
        <v>0.01</v>
      </c>
      <c r="P413" s="35">
        <v>136.46333333333334</v>
      </c>
      <c r="Q413" s="37">
        <v>2.0699999999999998</v>
      </c>
      <c r="R413" s="35">
        <v>59.063333333333333</v>
      </c>
      <c r="S413" s="35">
        <v>175.28666666666666</v>
      </c>
      <c r="T413" s="44">
        <v>8.3333333333333329E-2</v>
      </c>
      <c r="U413" s="37">
        <v>4.0866666666666669</v>
      </c>
      <c r="V413" s="35" t="s">
        <v>36</v>
      </c>
      <c r="W413" s="35" t="s">
        <v>36</v>
      </c>
      <c r="X413" s="35" t="s">
        <v>36</v>
      </c>
      <c r="Y413" s="44" t="s">
        <v>36</v>
      </c>
      <c r="Z413" s="44">
        <v>7.6666666666666675E-2</v>
      </c>
      <c r="AA413" s="44" t="s">
        <v>36</v>
      </c>
      <c r="AB413" s="44">
        <v>1.8266666666666669</v>
      </c>
      <c r="AC413" s="37"/>
      <c r="AD413" s="12"/>
    </row>
    <row r="414" spans="1:30" ht="11.25" customHeight="1">
      <c r="A414" s="14">
        <f t="shared" si="20"/>
        <v>366</v>
      </c>
      <c r="B414" s="12" t="s">
        <v>417</v>
      </c>
      <c r="C414" s="37">
        <v>65.016666666666666</v>
      </c>
      <c r="D414" s="35">
        <v>215.24976666666663</v>
      </c>
      <c r="E414" s="41">
        <v>900.60502373333327</v>
      </c>
      <c r="F414" s="40">
        <v>17.09</v>
      </c>
      <c r="G414" s="37">
        <v>15.773333333333333</v>
      </c>
      <c r="H414" s="35">
        <v>117.85</v>
      </c>
      <c r="I414" s="29">
        <v>0</v>
      </c>
      <c r="J414" s="40" t="s">
        <v>0</v>
      </c>
      <c r="K414" s="37">
        <v>0.78333333333333333</v>
      </c>
      <c r="L414" s="35">
        <v>5.043333333333333</v>
      </c>
      <c r="M414" s="35">
        <v>15.303333333333333</v>
      </c>
      <c r="N414" s="25">
        <f t="shared" si="19"/>
        <v>366</v>
      </c>
      <c r="O414" s="54">
        <v>0.02</v>
      </c>
      <c r="P414" s="35">
        <v>163.56666666666669</v>
      </c>
      <c r="Q414" s="37">
        <v>1.7</v>
      </c>
      <c r="R414" s="35">
        <v>73.05</v>
      </c>
      <c r="S414" s="35">
        <v>250.71333333333334</v>
      </c>
      <c r="T414" s="44">
        <v>9.3333333333333338E-2</v>
      </c>
      <c r="U414" s="37">
        <v>2.8733333333333335</v>
      </c>
      <c r="V414" s="35" t="s">
        <v>36</v>
      </c>
      <c r="W414" s="35" t="s">
        <v>36</v>
      </c>
      <c r="X414" s="35" t="s">
        <v>36</v>
      </c>
      <c r="Y414" s="54">
        <v>4.6666666666666669E-2</v>
      </c>
      <c r="Z414" s="44">
        <v>0.04</v>
      </c>
      <c r="AA414" s="54" t="s">
        <v>36</v>
      </c>
      <c r="AB414" s="44">
        <v>1.1766666666666667</v>
      </c>
      <c r="AC414" s="40"/>
      <c r="AD414" s="12"/>
    </row>
    <row r="415" spans="1:30" ht="11.25" customHeight="1">
      <c r="A415" s="14">
        <f t="shared" si="20"/>
        <v>367</v>
      </c>
      <c r="B415" s="12" t="s">
        <v>418</v>
      </c>
      <c r="C415" s="37">
        <v>69.989999999999995</v>
      </c>
      <c r="D415" s="35">
        <v>152.76586666666665</v>
      </c>
      <c r="E415" s="41">
        <v>639.17238613333325</v>
      </c>
      <c r="F415" s="40">
        <v>20.933333333333334</v>
      </c>
      <c r="G415" s="37">
        <v>7.0266666666666664</v>
      </c>
      <c r="H415" s="35">
        <v>50.8</v>
      </c>
      <c r="I415" s="29">
        <v>0</v>
      </c>
      <c r="J415" s="40" t="s">
        <v>0</v>
      </c>
      <c r="K415" s="37">
        <v>1.0166666666666668</v>
      </c>
      <c r="L415" s="35">
        <v>2.83</v>
      </c>
      <c r="M415" s="35">
        <v>15.656666666666666</v>
      </c>
      <c r="N415" s="25">
        <f t="shared" si="19"/>
        <v>367</v>
      </c>
      <c r="O415" s="54" t="s">
        <v>36</v>
      </c>
      <c r="P415" s="35">
        <v>181.32</v>
      </c>
      <c r="Q415" s="62">
        <v>1.1466666666666667</v>
      </c>
      <c r="R415" s="35">
        <v>37.416666666666664</v>
      </c>
      <c r="S415" s="51">
        <v>273.65666666666669</v>
      </c>
      <c r="T415" s="54">
        <v>3.4000000000000002E-2</v>
      </c>
      <c r="U415" s="62">
        <v>3.48</v>
      </c>
      <c r="V415" s="51">
        <v>3.1766666666666672</v>
      </c>
      <c r="W415" s="51">
        <v>3.1766666666666672</v>
      </c>
      <c r="X415" s="51">
        <v>3.1766666666666672</v>
      </c>
      <c r="Y415" s="54">
        <v>0.11666666666666665</v>
      </c>
      <c r="Z415" s="54">
        <v>7.6666666666666675E-2</v>
      </c>
      <c r="AA415" s="54">
        <v>0.03</v>
      </c>
      <c r="AB415" s="54">
        <v>4.2733333333333334</v>
      </c>
      <c r="AC415" s="37"/>
      <c r="AD415" s="12"/>
    </row>
    <row r="416" spans="1:30" ht="11.25" customHeight="1">
      <c r="A416" s="14">
        <f t="shared" si="20"/>
        <v>368</v>
      </c>
      <c r="B416" s="12" t="s">
        <v>419</v>
      </c>
      <c r="C416" s="37">
        <v>65.279666666666671</v>
      </c>
      <c r="D416" s="35">
        <v>153.0896758333333</v>
      </c>
      <c r="E416" s="41">
        <v>640.52720368666655</v>
      </c>
      <c r="F416" s="37">
        <v>30.735416666666666</v>
      </c>
      <c r="G416" s="37">
        <v>2.422333333333333</v>
      </c>
      <c r="H416" s="35">
        <v>87.7</v>
      </c>
      <c r="I416" s="29">
        <v>0</v>
      </c>
      <c r="J416" s="40" t="s">
        <v>0</v>
      </c>
      <c r="K416" s="37">
        <v>1.3876666666666668</v>
      </c>
      <c r="L416" s="35">
        <v>4.17</v>
      </c>
      <c r="M416" s="35">
        <v>20.89</v>
      </c>
      <c r="N416" s="25">
        <f t="shared" si="19"/>
        <v>368</v>
      </c>
      <c r="O416" s="54" t="s">
        <v>36</v>
      </c>
      <c r="P416" s="35">
        <v>237.48</v>
      </c>
      <c r="Q416" s="62">
        <v>2.4300000000000002</v>
      </c>
      <c r="R416" s="35">
        <v>58.12</v>
      </c>
      <c r="S416" s="35">
        <v>386.41666666666669</v>
      </c>
      <c r="T416" s="54">
        <v>8.3333333333333329E-2</v>
      </c>
      <c r="U416" s="40">
        <v>5.58</v>
      </c>
      <c r="V416" s="51" t="s">
        <v>36</v>
      </c>
      <c r="W416" s="51" t="s">
        <v>36</v>
      </c>
      <c r="X416" s="51" t="s">
        <v>36</v>
      </c>
      <c r="Y416" s="54" t="s">
        <v>36</v>
      </c>
      <c r="Z416" s="54">
        <v>0.04</v>
      </c>
      <c r="AA416" s="54">
        <v>0.13</v>
      </c>
      <c r="AB416" s="54">
        <v>1.4566666666666668</v>
      </c>
      <c r="AC416" s="37"/>
      <c r="AD416" s="12"/>
    </row>
    <row r="417" spans="1:30" ht="11.25" customHeight="1">
      <c r="A417" s="14">
        <f t="shared" si="20"/>
        <v>369</v>
      </c>
      <c r="B417" s="12" t="s">
        <v>420</v>
      </c>
      <c r="C417" s="37">
        <v>69.493333333333325</v>
      </c>
      <c r="D417" s="35">
        <v>162.87123333333332</v>
      </c>
      <c r="E417" s="41">
        <v>681.45324026666663</v>
      </c>
      <c r="F417" s="40">
        <v>21.61</v>
      </c>
      <c r="G417" s="37">
        <v>7.8266666666666671</v>
      </c>
      <c r="H417" s="35">
        <v>60.37</v>
      </c>
      <c r="I417" s="29">
        <v>0</v>
      </c>
      <c r="J417" s="40" t="s">
        <v>0</v>
      </c>
      <c r="K417" s="37">
        <v>1.0066666666666666</v>
      </c>
      <c r="L417" s="35">
        <v>3.186666666666667</v>
      </c>
      <c r="M417" s="35">
        <v>20.02</v>
      </c>
      <c r="N417" s="25">
        <f t="shared" si="19"/>
        <v>369</v>
      </c>
      <c r="O417" s="54">
        <v>7.6666666666666662E-3</v>
      </c>
      <c r="P417" s="35">
        <v>165.09333333333333</v>
      </c>
      <c r="Q417" s="62">
        <v>1.9666666666666668</v>
      </c>
      <c r="R417" s="35">
        <v>43.053333333333335</v>
      </c>
      <c r="S417" s="51">
        <v>298.74333333333334</v>
      </c>
      <c r="T417" s="54">
        <v>6.4666666666666664E-2</v>
      </c>
      <c r="U417" s="62">
        <v>2.9566666666666666</v>
      </c>
      <c r="V417" s="51">
        <v>3.5166666666666671</v>
      </c>
      <c r="W417" s="51">
        <v>3.5166666666666671</v>
      </c>
      <c r="X417" s="51">
        <v>3.5166666666666671</v>
      </c>
      <c r="Y417" s="54">
        <v>0.12333333333333334</v>
      </c>
      <c r="Z417" s="54">
        <v>7.0000000000000007E-2</v>
      </c>
      <c r="AA417" s="54" t="s">
        <v>36</v>
      </c>
      <c r="AB417" s="54">
        <v>3.59</v>
      </c>
      <c r="AC417" s="37"/>
      <c r="AD417" s="12"/>
    </row>
    <row r="418" spans="1:30" ht="11.25" customHeight="1">
      <c r="A418" s="14">
        <f t="shared" si="20"/>
        <v>370</v>
      </c>
      <c r="B418" s="12" t="s">
        <v>421</v>
      </c>
      <c r="C418" s="37">
        <v>52.43</v>
      </c>
      <c r="D418" s="35">
        <v>241.36396666666667</v>
      </c>
      <c r="E418" s="41">
        <v>1009.8668365333334</v>
      </c>
      <c r="F418" s="40">
        <v>31.93</v>
      </c>
      <c r="G418" s="37">
        <v>11.643333333333336</v>
      </c>
      <c r="H418" s="35">
        <v>92.2</v>
      </c>
      <c r="I418" s="29">
        <v>0</v>
      </c>
      <c r="J418" s="40" t="s">
        <v>0</v>
      </c>
      <c r="K418" s="37">
        <v>1.2166666666666668</v>
      </c>
      <c r="L418" s="35">
        <v>4.51</v>
      </c>
      <c r="M418" s="35">
        <v>25.97</v>
      </c>
      <c r="N418" s="25">
        <f t="shared" si="19"/>
        <v>370</v>
      </c>
      <c r="O418" s="44">
        <v>0.02</v>
      </c>
      <c r="P418" s="35">
        <v>279.23666666666668</v>
      </c>
      <c r="Q418" s="37">
        <v>3.1733333333333333</v>
      </c>
      <c r="R418" s="35">
        <v>51.62</v>
      </c>
      <c r="S418" s="35">
        <v>385.11</v>
      </c>
      <c r="T418" s="44">
        <v>0.10666666666666667</v>
      </c>
      <c r="U418" s="37">
        <v>4.8233333333333333</v>
      </c>
      <c r="V418" s="35" t="s">
        <v>36</v>
      </c>
      <c r="W418" s="35" t="s">
        <v>36</v>
      </c>
      <c r="X418" s="35" t="s">
        <v>36</v>
      </c>
      <c r="Y418" s="44">
        <v>0.03</v>
      </c>
      <c r="Z418" s="44">
        <v>0.05</v>
      </c>
      <c r="AA418" s="44">
        <v>0.05</v>
      </c>
      <c r="AB418" s="44">
        <v>4.6633333333333331</v>
      </c>
      <c r="AC418" s="37"/>
      <c r="AD418" s="12"/>
    </row>
    <row r="419" spans="1:30" ht="11.25" customHeight="1">
      <c r="A419" s="14">
        <f t="shared" si="20"/>
        <v>371</v>
      </c>
      <c r="B419" s="12" t="s">
        <v>422</v>
      </c>
      <c r="C419" s="37">
        <v>62.82</v>
      </c>
      <c r="D419" s="35">
        <v>193.80033333333333</v>
      </c>
      <c r="E419" s="41">
        <v>810.86059466666666</v>
      </c>
      <c r="F419" s="40">
        <v>31.233333333333334</v>
      </c>
      <c r="G419" s="37">
        <v>6.7</v>
      </c>
      <c r="H419" s="35">
        <v>56.15</v>
      </c>
      <c r="I419" s="29">
        <v>0</v>
      </c>
      <c r="J419" s="40" t="s">
        <v>0</v>
      </c>
      <c r="K419" s="37">
        <v>0.87666666666666659</v>
      </c>
      <c r="L419" s="35">
        <v>4.9833333333333334</v>
      </c>
      <c r="M419" s="35">
        <v>13.416666666666666</v>
      </c>
      <c r="N419" s="25">
        <f t="shared" si="19"/>
        <v>371</v>
      </c>
      <c r="O419" s="44" t="s">
        <v>36</v>
      </c>
      <c r="P419" s="35">
        <v>175.7</v>
      </c>
      <c r="Q419" s="37">
        <v>2.3633333333333333</v>
      </c>
      <c r="R419" s="35">
        <v>61.79</v>
      </c>
      <c r="S419" s="35">
        <v>252.5566666666667</v>
      </c>
      <c r="T419" s="44">
        <v>8.3333333333333329E-2</v>
      </c>
      <c r="U419" s="37">
        <v>6.44</v>
      </c>
      <c r="V419" s="35">
        <v>1.9066666666666665</v>
      </c>
      <c r="W419" s="35">
        <v>1.9066666666666665</v>
      </c>
      <c r="X419" s="35">
        <v>1.9066666666666665</v>
      </c>
      <c r="Y419" s="44" t="s">
        <v>36</v>
      </c>
      <c r="Z419" s="44" t="s">
        <v>36</v>
      </c>
      <c r="AA419" s="44" t="s">
        <v>36</v>
      </c>
      <c r="AB419" s="44">
        <v>1.9733333333333334</v>
      </c>
      <c r="AC419" s="37"/>
      <c r="AD419" s="12"/>
    </row>
    <row r="420" spans="1:30" ht="11.25" customHeight="1">
      <c r="A420" s="14">
        <f t="shared" si="20"/>
        <v>372</v>
      </c>
      <c r="B420" s="12" t="s">
        <v>423</v>
      </c>
      <c r="C420" s="37">
        <v>72.353333333333339</v>
      </c>
      <c r="D420" s="35">
        <v>141.58099999999999</v>
      </c>
      <c r="E420" s="41">
        <v>592.37490400000002</v>
      </c>
      <c r="F420" s="40">
        <v>21.56</v>
      </c>
      <c r="G420" s="37">
        <v>5.49</v>
      </c>
      <c r="H420" s="35">
        <v>50.94</v>
      </c>
      <c r="I420" s="29">
        <v>0</v>
      </c>
      <c r="J420" s="40" t="s">
        <v>0</v>
      </c>
      <c r="K420" s="37">
        <v>0.98666666666666669</v>
      </c>
      <c r="L420" s="35">
        <v>3.64</v>
      </c>
      <c r="M420" s="35">
        <v>17.45</v>
      </c>
      <c r="N420" s="25">
        <f t="shared" si="19"/>
        <v>372</v>
      </c>
      <c r="O420" s="54" t="s">
        <v>36</v>
      </c>
      <c r="P420" s="35">
        <v>162.18666666666664</v>
      </c>
      <c r="Q420" s="62">
        <v>1.8633333333333333</v>
      </c>
      <c r="R420" s="35">
        <v>66.08</v>
      </c>
      <c r="S420" s="51">
        <v>295.83666666666664</v>
      </c>
      <c r="T420" s="54">
        <v>5.3333333333333337E-2</v>
      </c>
      <c r="U420" s="62">
        <v>3.65</v>
      </c>
      <c r="V420" s="51">
        <v>1.91</v>
      </c>
      <c r="W420" s="51">
        <v>1.91</v>
      </c>
      <c r="X420" s="51">
        <v>1.91</v>
      </c>
      <c r="Y420" s="54">
        <v>9.3333333333333338E-2</v>
      </c>
      <c r="Z420" s="54">
        <v>0.18666666666666668</v>
      </c>
      <c r="AA420" s="54">
        <v>0.04</v>
      </c>
      <c r="AB420" s="44">
        <v>2.7866666666666666</v>
      </c>
      <c r="AC420" s="37"/>
      <c r="AD420" s="12"/>
    </row>
    <row r="421" spans="1:30" ht="11.25" customHeight="1">
      <c r="A421" s="91"/>
      <c r="B421" s="5"/>
      <c r="C421" s="7"/>
      <c r="D421" s="8"/>
      <c r="E421" s="8"/>
      <c r="F421" s="7"/>
      <c r="G421" s="7"/>
      <c r="H421" s="8"/>
      <c r="I421" s="7" t="s">
        <v>93</v>
      </c>
      <c r="J421" s="7" t="s">
        <v>21</v>
      </c>
      <c r="K421" s="7"/>
      <c r="L421" s="8"/>
      <c r="M421" s="8"/>
      <c r="N421" s="115"/>
      <c r="O421" s="9"/>
      <c r="P421" s="8"/>
      <c r="Q421" s="7"/>
      <c r="R421" s="8"/>
      <c r="S421" s="8"/>
      <c r="T421" s="9"/>
      <c r="U421" s="7"/>
      <c r="V421" s="8"/>
      <c r="W421" s="8"/>
      <c r="X421" s="8"/>
      <c r="Y421" s="9"/>
      <c r="Z421" s="9"/>
      <c r="AA421" s="9"/>
      <c r="AB421" s="9"/>
      <c r="AC421" s="7" t="s">
        <v>94</v>
      </c>
      <c r="AD421" s="5"/>
    </row>
    <row r="422" spans="1:30" ht="11.25" customHeight="1" thickBot="1">
      <c r="A422" s="92" t="s">
        <v>95</v>
      </c>
      <c r="B422" s="12"/>
      <c r="C422" s="10" t="s">
        <v>19</v>
      </c>
      <c r="D422" s="148" t="s">
        <v>96</v>
      </c>
      <c r="E422" s="148"/>
      <c r="F422" s="10" t="s">
        <v>20</v>
      </c>
      <c r="G422" s="10" t="s">
        <v>97</v>
      </c>
      <c r="H422" s="14" t="s">
        <v>35</v>
      </c>
      <c r="I422" s="10" t="s">
        <v>98</v>
      </c>
      <c r="J422" s="10" t="s">
        <v>99</v>
      </c>
      <c r="K422" s="10" t="s">
        <v>22</v>
      </c>
      <c r="L422" s="14" t="s">
        <v>23</v>
      </c>
      <c r="M422" s="14" t="s">
        <v>24</v>
      </c>
      <c r="N422" s="25" t="str">
        <f>A422</f>
        <v>Número do</v>
      </c>
      <c r="O422" s="15" t="s">
        <v>25</v>
      </c>
      <c r="P422" s="14" t="s">
        <v>26</v>
      </c>
      <c r="Q422" s="10" t="s">
        <v>27</v>
      </c>
      <c r="R422" s="14" t="s">
        <v>28</v>
      </c>
      <c r="S422" s="14" t="s">
        <v>29</v>
      </c>
      <c r="T422" s="15" t="s">
        <v>30</v>
      </c>
      <c r="U422" s="10" t="s">
        <v>31</v>
      </c>
      <c r="V422" s="14" t="s">
        <v>32</v>
      </c>
      <c r="W422" s="14" t="s">
        <v>100</v>
      </c>
      <c r="X422" s="14" t="s">
        <v>101</v>
      </c>
      <c r="Y422" s="15" t="s">
        <v>33</v>
      </c>
      <c r="Z422" s="15" t="s">
        <v>34</v>
      </c>
      <c r="AA422" s="15" t="s">
        <v>102</v>
      </c>
      <c r="AB422" s="15" t="s">
        <v>103</v>
      </c>
      <c r="AC422" s="10" t="s">
        <v>92</v>
      </c>
      <c r="AD422" s="12"/>
    </row>
    <row r="423" spans="1:30" ht="11.25" customHeight="1">
      <c r="A423" s="93" t="s">
        <v>104</v>
      </c>
      <c r="B423" s="17" t="s">
        <v>105</v>
      </c>
      <c r="C423" s="18" t="s">
        <v>106</v>
      </c>
      <c r="D423" s="19" t="s">
        <v>107</v>
      </c>
      <c r="E423" s="19" t="s">
        <v>108</v>
      </c>
      <c r="F423" s="18" t="s">
        <v>109</v>
      </c>
      <c r="G423" s="18" t="s">
        <v>109</v>
      </c>
      <c r="H423" s="19" t="s">
        <v>110</v>
      </c>
      <c r="I423" s="18" t="s">
        <v>109</v>
      </c>
      <c r="J423" s="18" t="s">
        <v>109</v>
      </c>
      <c r="K423" s="18" t="s">
        <v>109</v>
      </c>
      <c r="L423" s="19" t="s">
        <v>110</v>
      </c>
      <c r="M423" s="19" t="s">
        <v>110</v>
      </c>
      <c r="N423" s="114" t="str">
        <f>A423</f>
        <v>Alimento</v>
      </c>
      <c r="O423" s="20" t="s">
        <v>110</v>
      </c>
      <c r="P423" s="19" t="s">
        <v>110</v>
      </c>
      <c r="Q423" s="18" t="s">
        <v>110</v>
      </c>
      <c r="R423" s="19" t="s">
        <v>110</v>
      </c>
      <c r="S423" s="19" t="s">
        <v>110</v>
      </c>
      <c r="T423" s="20" t="s">
        <v>110</v>
      </c>
      <c r="U423" s="18" t="s">
        <v>110</v>
      </c>
      <c r="V423" s="19" t="s">
        <v>111</v>
      </c>
      <c r="W423" s="19" t="s">
        <v>111</v>
      </c>
      <c r="X423" s="19" t="s">
        <v>111</v>
      </c>
      <c r="Y423" s="20" t="s">
        <v>110</v>
      </c>
      <c r="Z423" s="20" t="s">
        <v>110</v>
      </c>
      <c r="AA423" s="20" t="s">
        <v>110</v>
      </c>
      <c r="AB423" s="20" t="s">
        <v>110</v>
      </c>
      <c r="AC423" s="18" t="s">
        <v>110</v>
      </c>
      <c r="AD423" s="17"/>
    </row>
    <row r="424" spans="1:30" ht="11.25" customHeight="1">
      <c r="A424" s="14">
        <f>A420+1</f>
        <v>373</v>
      </c>
      <c r="B424" s="12" t="s">
        <v>424</v>
      </c>
      <c r="C424" s="37">
        <v>70.62</v>
      </c>
      <c r="D424" s="35">
        <v>158.7099</v>
      </c>
      <c r="E424" s="41">
        <v>664.04222160000006</v>
      </c>
      <c r="F424" s="40">
        <v>21.41</v>
      </c>
      <c r="G424" s="37">
        <v>7.46</v>
      </c>
      <c r="H424" s="35">
        <v>58.261666666666663</v>
      </c>
      <c r="I424" s="29">
        <v>0</v>
      </c>
      <c r="J424" s="40" t="s">
        <v>0</v>
      </c>
      <c r="K424" s="37">
        <v>0.92</v>
      </c>
      <c r="L424" s="35">
        <v>4.3600000000000003</v>
      </c>
      <c r="M424" s="35">
        <v>14.15</v>
      </c>
      <c r="N424" s="25">
        <f t="shared" si="19"/>
        <v>373</v>
      </c>
      <c r="O424" s="54" t="s">
        <v>36</v>
      </c>
      <c r="P424" s="35">
        <v>157.6</v>
      </c>
      <c r="Q424" s="62">
        <v>1.76</v>
      </c>
      <c r="R424" s="35">
        <v>64.900000000000006</v>
      </c>
      <c r="S424" s="51">
        <v>249.68</v>
      </c>
      <c r="T424" s="54">
        <v>0.08</v>
      </c>
      <c r="U424" s="62">
        <v>3.65</v>
      </c>
      <c r="V424" s="51" t="s">
        <v>36</v>
      </c>
      <c r="W424" s="51" t="s">
        <v>36</v>
      </c>
      <c r="X424" s="51" t="s">
        <v>36</v>
      </c>
      <c r="Y424" s="44" t="s">
        <v>36</v>
      </c>
      <c r="Z424" s="54">
        <v>0.04</v>
      </c>
      <c r="AA424" s="54" t="s">
        <v>425</v>
      </c>
      <c r="AB424" s="44">
        <v>0.91</v>
      </c>
      <c r="AC424" s="37"/>
      <c r="AD424" s="12"/>
    </row>
    <row r="425" spans="1:30" ht="11.25" customHeight="1">
      <c r="A425" s="14">
        <f t="shared" si="20"/>
        <v>374</v>
      </c>
      <c r="B425" s="12" t="s">
        <v>426</v>
      </c>
      <c r="C425" s="37">
        <v>62.943333333333335</v>
      </c>
      <c r="D425" s="35">
        <v>193.65239999999997</v>
      </c>
      <c r="E425" s="41">
        <v>810.24164159999998</v>
      </c>
      <c r="F425" s="40">
        <v>29.72</v>
      </c>
      <c r="G425" s="37">
        <v>7.4</v>
      </c>
      <c r="H425" s="35">
        <v>55.61</v>
      </c>
      <c r="I425" s="29">
        <v>0</v>
      </c>
      <c r="J425" s="40" t="s">
        <v>0</v>
      </c>
      <c r="K425" s="37">
        <v>0.84666666666666668</v>
      </c>
      <c r="L425" s="35">
        <v>5.6433333333333335</v>
      </c>
      <c r="M425" s="35">
        <v>17.66</v>
      </c>
      <c r="N425" s="25">
        <f t="shared" si="19"/>
        <v>374</v>
      </c>
      <c r="O425" s="44" t="s">
        <v>36</v>
      </c>
      <c r="P425" s="35">
        <v>197.45</v>
      </c>
      <c r="Q425" s="37">
        <v>2.17</v>
      </c>
      <c r="R425" s="35">
        <v>57.623333333333335</v>
      </c>
      <c r="S425" s="35">
        <v>249.80666666666664</v>
      </c>
      <c r="T425" s="44">
        <v>9.6666666666666679E-2</v>
      </c>
      <c r="U425" s="37">
        <v>6.8166666666666664</v>
      </c>
      <c r="V425" s="51" t="s">
        <v>36</v>
      </c>
      <c r="W425" s="51" t="s">
        <v>36</v>
      </c>
      <c r="X425" s="51" t="s">
        <v>36</v>
      </c>
      <c r="Y425" s="44">
        <v>3.3333333333333333E-2</v>
      </c>
      <c r="Z425" s="44">
        <v>4.3333333333333335E-2</v>
      </c>
      <c r="AA425" s="44" t="s">
        <v>36</v>
      </c>
      <c r="AB425" s="44">
        <v>2.1633333333333336</v>
      </c>
      <c r="AC425" s="37"/>
      <c r="AD425" s="12"/>
    </row>
    <row r="426" spans="1:30" ht="11.25" customHeight="1">
      <c r="A426" s="14">
        <f t="shared" si="20"/>
        <v>375</v>
      </c>
      <c r="B426" s="12" t="s">
        <v>427</v>
      </c>
      <c r="C426" s="37">
        <v>72.083333333333329</v>
      </c>
      <c r="D426" s="35">
        <v>140.94149999999999</v>
      </c>
      <c r="E426" s="41">
        <v>589.69923599999993</v>
      </c>
      <c r="F426" s="40">
        <v>21.03</v>
      </c>
      <c r="G426" s="37">
        <v>5.67</v>
      </c>
      <c r="H426" s="35">
        <v>42.25</v>
      </c>
      <c r="I426" s="29">
        <v>0</v>
      </c>
      <c r="J426" s="40" t="s">
        <v>0</v>
      </c>
      <c r="K426" s="37">
        <v>0.98</v>
      </c>
      <c r="L426" s="35">
        <v>3.62</v>
      </c>
      <c r="M426" s="35">
        <v>17.513333333333335</v>
      </c>
      <c r="N426" s="25">
        <f t="shared" si="19"/>
        <v>375</v>
      </c>
      <c r="O426" s="54" t="s">
        <v>36</v>
      </c>
      <c r="P426" s="35">
        <v>163.35666666666668</v>
      </c>
      <c r="Q426" s="62">
        <v>1.9266666666666665</v>
      </c>
      <c r="R426" s="35">
        <v>65.86</v>
      </c>
      <c r="S426" s="51">
        <v>319.43</v>
      </c>
      <c r="T426" s="54">
        <v>0.05</v>
      </c>
      <c r="U426" s="62">
        <v>3.3366666666666664</v>
      </c>
      <c r="V426" s="51">
        <v>3.27</v>
      </c>
      <c r="W426" s="51">
        <v>3.27</v>
      </c>
      <c r="X426" s="51">
        <v>3.27</v>
      </c>
      <c r="Y426" s="54">
        <v>0.12666666666666668</v>
      </c>
      <c r="Z426" s="54">
        <v>0.21333333333333335</v>
      </c>
      <c r="AA426" s="54" t="s">
        <v>36</v>
      </c>
      <c r="AB426" s="44">
        <v>2.6666666666666665</v>
      </c>
      <c r="AC426" s="40"/>
      <c r="AD426" s="12"/>
    </row>
    <row r="427" spans="1:30" ht="11.25" customHeight="1">
      <c r="A427" s="14">
        <f t="shared" si="20"/>
        <v>376</v>
      </c>
      <c r="B427" s="12" t="s">
        <v>428</v>
      </c>
      <c r="C427" s="37">
        <v>72.906666666666652</v>
      </c>
      <c r="D427" s="35">
        <v>133.46889999999996</v>
      </c>
      <c r="E427" s="41">
        <v>558.43387759999985</v>
      </c>
      <c r="F427" s="40">
        <v>21.723333333333329</v>
      </c>
      <c r="G427" s="37">
        <v>4.5133333333333328</v>
      </c>
      <c r="H427" s="35">
        <v>55.61</v>
      </c>
      <c r="I427" s="29">
        <v>0</v>
      </c>
      <c r="J427" s="40" t="s">
        <v>0</v>
      </c>
      <c r="K427" s="37">
        <v>1.0066666666666666</v>
      </c>
      <c r="L427" s="35">
        <v>3.2966666666666669</v>
      </c>
      <c r="M427" s="35">
        <v>20.103333333333335</v>
      </c>
      <c r="N427" s="25">
        <f t="shared" si="19"/>
        <v>376</v>
      </c>
      <c r="O427" s="54">
        <v>8.3333333333333332E-3</v>
      </c>
      <c r="P427" s="35">
        <v>170.37</v>
      </c>
      <c r="Q427" s="62">
        <v>1.78</v>
      </c>
      <c r="R427" s="35">
        <v>49.13</v>
      </c>
      <c r="S427" s="51">
        <v>317.61333333333329</v>
      </c>
      <c r="T427" s="54">
        <v>5.2666666666666667E-2</v>
      </c>
      <c r="U427" s="62">
        <v>4.47</v>
      </c>
      <c r="V427" s="51">
        <v>1.5066666666666666</v>
      </c>
      <c r="W427" s="51">
        <v>1.5066666666666666</v>
      </c>
      <c r="X427" s="51">
        <v>1.5066666666666666</v>
      </c>
      <c r="Y427" s="54">
        <v>0.11333333333333333</v>
      </c>
      <c r="Z427" s="54">
        <v>8.3333333333333329E-2</v>
      </c>
      <c r="AA427" s="54" t="s">
        <v>36</v>
      </c>
      <c r="AB427" s="54">
        <v>3.61</v>
      </c>
      <c r="AC427" s="37"/>
      <c r="AD427" s="12"/>
    </row>
    <row r="428" spans="1:30" ht="11.25" customHeight="1">
      <c r="A428" s="14">
        <f t="shared" si="20"/>
        <v>377</v>
      </c>
      <c r="B428" s="12" t="s">
        <v>429</v>
      </c>
      <c r="C428" s="37">
        <v>55.15</v>
      </c>
      <c r="D428" s="35">
        <v>219.25926666666663</v>
      </c>
      <c r="E428" s="41">
        <v>917.38077173333318</v>
      </c>
      <c r="F428" s="40">
        <v>35.9</v>
      </c>
      <c r="G428" s="37">
        <v>7.3133333333333335</v>
      </c>
      <c r="H428" s="41">
        <v>125.68</v>
      </c>
      <c r="I428" s="29">
        <v>0</v>
      </c>
      <c r="J428" s="40" t="s">
        <v>0</v>
      </c>
      <c r="K428" s="37">
        <v>1.3033333333333335</v>
      </c>
      <c r="L428" s="35">
        <v>4.796666666666666</v>
      </c>
      <c r="M428" s="35">
        <v>27.263333333333332</v>
      </c>
      <c r="N428" s="25">
        <f t="shared" si="19"/>
        <v>377</v>
      </c>
      <c r="O428" s="54">
        <v>0.02</v>
      </c>
      <c r="P428" s="35">
        <v>288.83666666666664</v>
      </c>
      <c r="Q428" s="62">
        <v>3.0333333333333332</v>
      </c>
      <c r="R428" s="35">
        <v>60.293333333333329</v>
      </c>
      <c r="S428" s="35">
        <v>420.96</v>
      </c>
      <c r="T428" s="54">
        <v>0.12333333333333334</v>
      </c>
      <c r="U428" s="62">
        <v>8.0933333333333337</v>
      </c>
      <c r="V428" s="51" t="s">
        <v>36</v>
      </c>
      <c r="W428" s="51" t="s">
        <v>36</v>
      </c>
      <c r="X428" s="51" t="s">
        <v>36</v>
      </c>
      <c r="Y428" s="54">
        <v>3.6666666666666667E-2</v>
      </c>
      <c r="Z428" s="54">
        <v>0.03</v>
      </c>
      <c r="AA428" s="44" t="s">
        <v>36</v>
      </c>
      <c r="AB428" s="54">
        <v>3.01</v>
      </c>
      <c r="AC428" s="37"/>
      <c r="AD428" s="12"/>
    </row>
    <row r="429" spans="1:30" ht="11.25" customHeight="1">
      <c r="A429" s="14">
        <f t="shared" si="20"/>
        <v>378</v>
      </c>
      <c r="B429" s="12" t="s">
        <v>430</v>
      </c>
      <c r="C429" s="37">
        <v>51.176666666666669</v>
      </c>
      <c r="D429" s="35">
        <v>338.47313333333329</v>
      </c>
      <c r="E429" s="41">
        <v>1416.1715898666666</v>
      </c>
      <c r="F429" s="40">
        <v>22.24666666666667</v>
      </c>
      <c r="G429" s="37">
        <v>26.993333333333329</v>
      </c>
      <c r="H429" s="35">
        <v>99.54</v>
      </c>
      <c r="I429" s="29">
        <v>0</v>
      </c>
      <c r="J429" s="40" t="s">
        <v>0</v>
      </c>
      <c r="K429" s="37">
        <v>0.72</v>
      </c>
      <c r="L429" s="35">
        <v>4.0266666666666664</v>
      </c>
      <c r="M429" s="35">
        <v>13.873333333333335</v>
      </c>
      <c r="N429" s="25">
        <f t="shared" si="19"/>
        <v>378</v>
      </c>
      <c r="O429" s="44" t="s">
        <v>36</v>
      </c>
      <c r="P429" s="35">
        <v>135.96</v>
      </c>
      <c r="Q429" s="37">
        <v>1.6</v>
      </c>
      <c r="R429" s="35">
        <v>55.706666666666671</v>
      </c>
      <c r="S429" s="35">
        <v>204.49</v>
      </c>
      <c r="T429" s="44">
        <v>5.3333333333333337E-2</v>
      </c>
      <c r="U429" s="37">
        <v>3.8933333333333331</v>
      </c>
      <c r="V429" s="35" t="s">
        <v>36</v>
      </c>
      <c r="W429" s="35" t="s">
        <v>36</v>
      </c>
      <c r="X429" s="35" t="s">
        <v>36</v>
      </c>
      <c r="Y429" s="44" t="s">
        <v>36</v>
      </c>
      <c r="Z429" s="44">
        <v>0.3</v>
      </c>
      <c r="AA429" s="44" t="s">
        <v>36</v>
      </c>
      <c r="AB429" s="44">
        <v>4.5366666666666662</v>
      </c>
      <c r="AC429" s="37"/>
      <c r="AD429" s="12"/>
    </row>
    <row r="430" spans="1:30" ht="11.25" customHeight="1">
      <c r="A430" s="14">
        <f t="shared" si="20"/>
        <v>379</v>
      </c>
      <c r="B430" s="12" t="s">
        <v>431</v>
      </c>
      <c r="C430" s="37">
        <v>61.486666666666657</v>
      </c>
      <c r="D430" s="35">
        <v>259.2756333333333</v>
      </c>
      <c r="E430" s="41">
        <v>1084.8092498666665</v>
      </c>
      <c r="F430" s="40">
        <v>17.556666666666668</v>
      </c>
      <c r="G430" s="37">
        <v>20.433333333333334</v>
      </c>
      <c r="H430" s="35">
        <v>59.3</v>
      </c>
      <c r="I430" s="29">
        <v>0</v>
      </c>
      <c r="J430" s="40" t="s">
        <v>0</v>
      </c>
      <c r="K430" s="37">
        <v>0.85</v>
      </c>
      <c r="L430" s="35">
        <v>3.9433333333333334</v>
      </c>
      <c r="M430" s="35">
        <v>15.323333333333332</v>
      </c>
      <c r="N430" s="25">
        <f t="shared" si="19"/>
        <v>379</v>
      </c>
      <c r="O430" s="54" t="s">
        <v>36</v>
      </c>
      <c r="P430" s="35">
        <v>124.36333333333333</v>
      </c>
      <c r="Q430" s="62">
        <v>1.31</v>
      </c>
      <c r="R430" s="35">
        <v>63.763333333333328</v>
      </c>
      <c r="S430" s="51">
        <v>241.40333333333334</v>
      </c>
      <c r="T430" s="54">
        <v>6.4000000000000001E-2</v>
      </c>
      <c r="U430" s="62">
        <v>2.63</v>
      </c>
      <c r="V430" s="51">
        <v>4.25</v>
      </c>
      <c r="W430" s="51">
        <v>4.25</v>
      </c>
      <c r="X430" s="51">
        <v>4.25</v>
      </c>
      <c r="Y430" s="54">
        <v>0.10666666666666667</v>
      </c>
      <c r="Z430" s="54">
        <v>6.6666666666666666E-2</v>
      </c>
      <c r="AA430" s="54">
        <v>0.03</v>
      </c>
      <c r="AB430" s="54">
        <v>3.91</v>
      </c>
      <c r="AC430" s="37"/>
      <c r="AD430" s="12"/>
    </row>
    <row r="431" spans="1:30" ht="11.25" customHeight="1">
      <c r="A431" s="14">
        <f t="shared" si="20"/>
        <v>380</v>
      </c>
      <c r="B431" s="12" t="s">
        <v>432</v>
      </c>
      <c r="C431" s="37">
        <v>65.64</v>
      </c>
      <c r="D431" s="35">
        <v>212.87943333333331</v>
      </c>
      <c r="E431" s="41">
        <v>890.68754906666663</v>
      </c>
      <c r="F431" s="40">
        <v>18.823333333333334</v>
      </c>
      <c r="G431" s="37">
        <v>14.69</v>
      </c>
      <c r="H431" s="35">
        <v>59.551000000000009</v>
      </c>
      <c r="I431" s="29">
        <v>0</v>
      </c>
      <c r="J431" s="40" t="s">
        <v>0</v>
      </c>
      <c r="K431" s="37">
        <v>0.93333333333333346</v>
      </c>
      <c r="L431" s="35">
        <v>2.4166666666666665</v>
      </c>
      <c r="M431" s="35">
        <v>14.216666666666667</v>
      </c>
      <c r="N431" s="25">
        <f t="shared" si="19"/>
        <v>380</v>
      </c>
      <c r="O431" s="54" t="s">
        <v>36</v>
      </c>
      <c r="P431" s="35">
        <v>165.28666666666666</v>
      </c>
      <c r="Q431" s="62">
        <v>1.7066666666666668</v>
      </c>
      <c r="R431" s="35">
        <v>37.623333333333335</v>
      </c>
      <c r="S431" s="51">
        <v>231.65</v>
      </c>
      <c r="T431" s="54">
        <v>5.9666666666666666E-2</v>
      </c>
      <c r="U431" s="62">
        <v>3.7666666666666671</v>
      </c>
      <c r="V431" s="51">
        <v>3.46</v>
      </c>
      <c r="W431" s="51">
        <v>3.46</v>
      </c>
      <c r="X431" s="51">
        <v>3.46</v>
      </c>
      <c r="Y431" s="54">
        <v>0.13</v>
      </c>
      <c r="Z431" s="54">
        <v>0.1566666666666667</v>
      </c>
      <c r="AA431" s="54" t="s">
        <v>36</v>
      </c>
      <c r="AB431" s="54">
        <v>4.7666666666666666</v>
      </c>
      <c r="AC431" s="37"/>
      <c r="AD431" s="12"/>
    </row>
    <row r="432" spans="1:30" ht="11.25" customHeight="1">
      <c r="A432" s="14">
        <f t="shared" si="20"/>
        <v>381</v>
      </c>
      <c r="B432" s="12" t="s">
        <v>433</v>
      </c>
      <c r="C432" s="37">
        <v>53.387333333333338</v>
      </c>
      <c r="D432" s="35">
        <v>288.7670916666666</v>
      </c>
      <c r="E432" s="41">
        <v>1208.2015115333331</v>
      </c>
      <c r="F432" s="40">
        <v>26.420833333333331</v>
      </c>
      <c r="G432" s="37">
        <v>19.506666666666664</v>
      </c>
      <c r="H432" s="35">
        <v>91.761666666666656</v>
      </c>
      <c r="I432" s="29">
        <v>0</v>
      </c>
      <c r="J432" s="40" t="s">
        <v>0</v>
      </c>
      <c r="K432" s="37">
        <v>1.087</v>
      </c>
      <c r="L432" s="35">
        <v>4</v>
      </c>
      <c r="M432" s="35">
        <v>24</v>
      </c>
      <c r="N432" s="25">
        <f t="shared" si="19"/>
        <v>381</v>
      </c>
      <c r="O432" s="54" t="s">
        <v>36</v>
      </c>
      <c r="P432" s="35">
        <v>246</v>
      </c>
      <c r="Q432" s="37">
        <v>3.2</v>
      </c>
      <c r="R432" s="35">
        <v>60</v>
      </c>
      <c r="S432" s="35">
        <v>355</v>
      </c>
      <c r="T432" s="44">
        <v>0.14000000000000001</v>
      </c>
      <c r="U432" s="37">
        <v>5.5</v>
      </c>
      <c r="V432" s="51" t="s">
        <v>36</v>
      </c>
      <c r="W432" s="51" t="s">
        <v>36</v>
      </c>
      <c r="X432" s="51" t="s">
        <v>36</v>
      </c>
      <c r="Y432" s="54">
        <v>0.03</v>
      </c>
      <c r="Z432" s="44">
        <v>0.06</v>
      </c>
      <c r="AA432" s="54">
        <v>0.13</v>
      </c>
      <c r="AB432" s="44">
        <v>1.6</v>
      </c>
      <c r="AC432" s="37"/>
      <c r="AD432" s="12"/>
    </row>
    <row r="433" spans="1:30" ht="11.25" customHeight="1">
      <c r="A433" s="14">
        <f t="shared" si="20"/>
        <v>382</v>
      </c>
      <c r="B433" s="12" t="s">
        <v>435</v>
      </c>
      <c r="C433" s="37">
        <v>72.423333333333332</v>
      </c>
      <c r="D433" s="35">
        <v>133.52236666666667</v>
      </c>
      <c r="E433" s="41">
        <v>558.65758213333334</v>
      </c>
      <c r="F433" s="40">
        <v>21.25</v>
      </c>
      <c r="G433" s="37">
        <v>4.7433333333333332</v>
      </c>
      <c r="H433" s="35">
        <v>75.23</v>
      </c>
      <c r="I433" s="29">
        <v>0</v>
      </c>
      <c r="J433" s="40" t="s">
        <v>0</v>
      </c>
      <c r="K433" s="37">
        <v>1.0066666666666666</v>
      </c>
      <c r="L433" s="35">
        <v>3.3933333333333331</v>
      </c>
      <c r="M433" s="35">
        <v>20.25</v>
      </c>
      <c r="N433" s="25">
        <f>A433</f>
        <v>382</v>
      </c>
      <c r="O433" s="54" t="s">
        <v>36</v>
      </c>
      <c r="P433" s="35">
        <v>183.05333333333331</v>
      </c>
      <c r="Q433" s="37">
        <v>2.1266666666666665</v>
      </c>
      <c r="R433" s="35">
        <v>61.146666666666668</v>
      </c>
      <c r="S433" s="35">
        <v>322.49666666666667</v>
      </c>
      <c r="T433" s="44">
        <v>0.08</v>
      </c>
      <c r="U433" s="37">
        <v>4.2266666666666666</v>
      </c>
      <c r="V433" s="51" t="s">
        <v>36</v>
      </c>
      <c r="W433" s="51" t="s">
        <v>36</v>
      </c>
      <c r="X433" s="51" t="s">
        <v>36</v>
      </c>
      <c r="Y433" s="54" t="s">
        <v>36</v>
      </c>
      <c r="Z433" s="44">
        <v>0.05</v>
      </c>
      <c r="AA433" s="54" t="s">
        <v>36</v>
      </c>
      <c r="AB433" s="44">
        <v>1.8866666666666667</v>
      </c>
      <c r="AC433" s="37"/>
      <c r="AD433" s="12"/>
    </row>
    <row r="434" spans="1:30" ht="11.25" customHeight="1">
      <c r="A434" s="14">
        <f t="shared" si="20"/>
        <v>383</v>
      </c>
      <c r="B434" s="12" t="s">
        <v>434</v>
      </c>
      <c r="C434" s="37">
        <v>54.633333333333326</v>
      </c>
      <c r="D434" s="35">
        <v>238.4681333333333</v>
      </c>
      <c r="E434" s="41">
        <v>997.75066986666661</v>
      </c>
      <c r="F434" s="40">
        <v>31.906666666666666</v>
      </c>
      <c r="G434" s="37">
        <v>11.333333333333334</v>
      </c>
      <c r="H434" s="35">
        <v>99.71</v>
      </c>
      <c r="I434" s="29">
        <v>0</v>
      </c>
      <c r="J434" s="40" t="s">
        <v>0</v>
      </c>
      <c r="K434" s="37">
        <v>1.23</v>
      </c>
      <c r="L434" s="35">
        <v>4.43</v>
      </c>
      <c r="M434" s="35">
        <v>25.416666666666668</v>
      </c>
      <c r="N434" s="25">
        <f t="shared" si="19"/>
        <v>383</v>
      </c>
      <c r="O434" s="44">
        <v>0.02</v>
      </c>
      <c r="P434" s="35">
        <v>281.91000000000003</v>
      </c>
      <c r="Q434" s="37">
        <v>3.5533333333333332</v>
      </c>
      <c r="R434" s="35">
        <v>60.656666666666666</v>
      </c>
      <c r="S434" s="35">
        <v>376.59666666666664</v>
      </c>
      <c r="T434" s="44">
        <v>0.17333333333333334</v>
      </c>
      <c r="U434" s="37">
        <v>6.7</v>
      </c>
      <c r="V434" s="35" t="s">
        <v>36</v>
      </c>
      <c r="W434" s="51" t="s">
        <v>36</v>
      </c>
      <c r="X434" s="51" t="s">
        <v>36</v>
      </c>
      <c r="Y434" s="44" t="s">
        <v>36</v>
      </c>
      <c r="Z434" s="44">
        <v>8.3333333333333329E-2</v>
      </c>
      <c r="AA434" s="44">
        <v>0.03</v>
      </c>
      <c r="AB434" s="44">
        <v>1.8233333333333333</v>
      </c>
      <c r="AC434" s="37"/>
      <c r="AD434" s="12"/>
    </row>
    <row r="435" spans="1:30" ht="11.25" customHeight="1">
      <c r="A435" s="14">
        <f t="shared" si="20"/>
        <v>384</v>
      </c>
      <c r="B435" s="12" t="s">
        <v>436</v>
      </c>
      <c r="C435" s="27">
        <v>47.19</v>
      </c>
      <c r="D435" s="28">
        <v>312.79903369144597</v>
      </c>
      <c r="E435" s="28">
        <v>1308.7511569650101</v>
      </c>
      <c r="F435" s="27">
        <v>26.931249999999999</v>
      </c>
      <c r="G435" s="39">
        <v>21.929333333333332</v>
      </c>
      <c r="H435" s="28">
        <v>100.13600000000001</v>
      </c>
      <c r="I435" s="29">
        <v>0</v>
      </c>
      <c r="J435" s="40" t="s">
        <v>0</v>
      </c>
      <c r="K435" s="27">
        <v>4.719333333333334</v>
      </c>
      <c r="L435" s="28">
        <v>12.763666666666666</v>
      </c>
      <c r="M435" s="28">
        <v>11.900666666666666</v>
      </c>
      <c r="N435" s="25">
        <f t="shared" si="19"/>
        <v>384</v>
      </c>
      <c r="O435" s="97">
        <v>1.5333333333333332E-2</v>
      </c>
      <c r="P435" s="28">
        <v>82.375666666666675</v>
      </c>
      <c r="Q435" s="27">
        <v>1.8836666666666666</v>
      </c>
      <c r="R435" s="28">
        <v>1943.1793333333335</v>
      </c>
      <c r="S435" s="25">
        <v>86.026333333333341</v>
      </c>
      <c r="T435" s="30">
        <v>3.3000000000000002E-2</v>
      </c>
      <c r="U435" s="27">
        <v>7.6980000000000004</v>
      </c>
      <c r="V435" s="46" t="s">
        <v>36</v>
      </c>
      <c r="W435" s="51" t="s">
        <v>36</v>
      </c>
      <c r="X435" s="51" t="s">
        <v>36</v>
      </c>
      <c r="Y435" s="31" t="s">
        <v>36</v>
      </c>
      <c r="Z435" s="30">
        <v>6.3333333333333339E-2</v>
      </c>
      <c r="AA435" s="31" t="s">
        <v>36</v>
      </c>
      <c r="AB435" s="38">
        <v>2.3199999999999998</v>
      </c>
      <c r="AC435" s="29"/>
      <c r="AD435" s="12"/>
    </row>
    <row r="436" spans="1:30" ht="11.25" customHeight="1">
      <c r="A436" s="14">
        <f t="shared" si="20"/>
        <v>385</v>
      </c>
      <c r="B436" s="12" t="s">
        <v>437</v>
      </c>
      <c r="C436" s="27">
        <v>39.235999999999997</v>
      </c>
      <c r="D436" s="28">
        <v>312.74842790365221</v>
      </c>
      <c r="E436" s="28">
        <v>1308.5394223488809</v>
      </c>
      <c r="F436" s="27">
        <v>19.658333333333331</v>
      </c>
      <c r="G436" s="39">
        <v>25.366666666666671</v>
      </c>
      <c r="H436" s="28">
        <v>91.546666666666667</v>
      </c>
      <c r="I436" s="29">
        <v>0</v>
      </c>
      <c r="J436" s="40" t="s">
        <v>0</v>
      </c>
      <c r="K436" s="27">
        <v>15.293999999999999</v>
      </c>
      <c r="L436" s="28">
        <v>14.11</v>
      </c>
      <c r="M436" s="28">
        <v>12.219666666666669</v>
      </c>
      <c r="N436" s="25">
        <f t="shared" si="19"/>
        <v>385</v>
      </c>
      <c r="O436" s="97">
        <v>1.2000000000000002E-2</v>
      </c>
      <c r="P436" s="28">
        <v>100.00166666666667</v>
      </c>
      <c r="Q436" s="27">
        <v>1.3296666666666668</v>
      </c>
      <c r="R436" s="28">
        <v>4439.55</v>
      </c>
      <c r="S436" s="28">
        <v>190.154</v>
      </c>
      <c r="T436" s="31" t="s">
        <v>36</v>
      </c>
      <c r="U436" s="27">
        <v>3.6503333333333337</v>
      </c>
      <c r="V436" s="46" t="s">
        <v>36</v>
      </c>
      <c r="W436" s="51" t="s">
        <v>36</v>
      </c>
      <c r="X436" s="51" t="s">
        <v>36</v>
      </c>
      <c r="Y436" s="31" t="s">
        <v>36</v>
      </c>
      <c r="Z436" s="48">
        <v>7.3333333333333348E-2</v>
      </c>
      <c r="AA436" s="31" t="s">
        <v>36</v>
      </c>
      <c r="AB436" s="30">
        <v>2.8333333333333335</v>
      </c>
      <c r="AC436" s="29"/>
      <c r="AD436" s="12"/>
    </row>
    <row r="437" spans="1:30" ht="11.25" customHeight="1">
      <c r="A437" s="14">
        <f t="shared" si="20"/>
        <v>386</v>
      </c>
      <c r="B437" s="12" t="s">
        <v>438</v>
      </c>
      <c r="C437" s="27">
        <v>42.210666666666668</v>
      </c>
      <c r="D437" s="28">
        <v>283.048</v>
      </c>
      <c r="E437" s="28">
        <v>1184.2728320000001</v>
      </c>
      <c r="F437" s="27">
        <v>9.6104166666666657</v>
      </c>
      <c r="G437" s="39">
        <v>11.835999999999999</v>
      </c>
      <c r="H437" s="28">
        <v>14.806333333333333</v>
      </c>
      <c r="I437" s="29">
        <v>34.520583333333335</v>
      </c>
      <c r="J437" s="27">
        <v>4.9703333333333335</v>
      </c>
      <c r="K437" s="27">
        <v>1.8223333333333331</v>
      </c>
      <c r="L437" s="28">
        <v>18.333333333333332</v>
      </c>
      <c r="M437" s="28">
        <v>16.782666666666668</v>
      </c>
      <c r="N437" s="25">
        <f t="shared" si="19"/>
        <v>386</v>
      </c>
      <c r="O437" s="30">
        <v>0.27633333333333338</v>
      </c>
      <c r="P437" s="49">
        <v>92.542333333333332</v>
      </c>
      <c r="Q437" s="27">
        <v>1.2616666666666667</v>
      </c>
      <c r="R437" s="28">
        <v>532.12933333333331</v>
      </c>
      <c r="S437" s="28">
        <v>166.20500000000001</v>
      </c>
      <c r="T437" s="30">
        <v>9.4666666666666677E-2</v>
      </c>
      <c r="U437" s="27">
        <v>0.51300000000000001</v>
      </c>
      <c r="V437" s="46" t="s">
        <v>36</v>
      </c>
      <c r="W437" s="46"/>
      <c r="X437" s="46"/>
      <c r="Y437" s="30">
        <v>8.666666666666667E-2</v>
      </c>
      <c r="Z437" s="31" t="s">
        <v>36</v>
      </c>
      <c r="AA437" s="31" t="s">
        <v>36</v>
      </c>
      <c r="AB437" s="30">
        <v>2.6</v>
      </c>
      <c r="AC437" s="47" t="s">
        <v>36</v>
      </c>
      <c r="AD437" s="12"/>
    </row>
    <row r="438" spans="1:30" s="98" customFormat="1" ht="11.25" customHeight="1">
      <c r="A438" s="14">
        <f t="shared" si="20"/>
        <v>387</v>
      </c>
      <c r="B438" s="111" t="s">
        <v>90</v>
      </c>
      <c r="C438" s="99">
        <v>55.955666666666666</v>
      </c>
      <c r="D438" s="100">
        <v>245.77192529714108</v>
      </c>
      <c r="E438" s="100">
        <v>1028.3097354432384</v>
      </c>
      <c r="F438" s="101">
        <v>12.043749999999999</v>
      </c>
      <c r="G438" s="99">
        <v>15.561</v>
      </c>
      <c r="H438" s="102">
        <v>29.851333333333333</v>
      </c>
      <c r="I438" s="101">
        <v>13.949583333333331</v>
      </c>
      <c r="J438" s="107"/>
      <c r="K438" s="99">
        <v>2.4900000000000002</v>
      </c>
      <c r="L438" s="102">
        <v>15.496666666666668</v>
      </c>
      <c r="M438" s="102">
        <v>23.635000000000002</v>
      </c>
      <c r="N438" s="25">
        <f t="shared" si="19"/>
        <v>387</v>
      </c>
      <c r="O438" s="103">
        <v>0.34</v>
      </c>
      <c r="P438" s="102">
        <v>144.17633333333333</v>
      </c>
      <c r="Q438" s="99">
        <v>2.508</v>
      </c>
      <c r="R438" s="102">
        <v>710.63733333333323</v>
      </c>
      <c r="S438" s="102">
        <v>221.39633333333333</v>
      </c>
      <c r="T438" s="103">
        <v>0.10199999999999999</v>
      </c>
      <c r="U438" s="99">
        <v>2.665</v>
      </c>
      <c r="V438" s="102" t="s">
        <v>36</v>
      </c>
      <c r="W438" s="102"/>
      <c r="X438" s="102"/>
      <c r="Y438" s="103">
        <v>0.10666666666666667</v>
      </c>
      <c r="Z438" s="103">
        <v>0.04</v>
      </c>
      <c r="AA438" s="103" t="s">
        <v>36</v>
      </c>
      <c r="AB438" s="103">
        <v>1.9466666666666665</v>
      </c>
      <c r="AC438" s="99" t="s">
        <v>36</v>
      </c>
    </row>
    <row r="439" spans="1:30" s="98" customFormat="1" ht="11.25" customHeight="1">
      <c r="A439" s="14">
        <f t="shared" si="20"/>
        <v>388</v>
      </c>
      <c r="B439" s="111" t="s">
        <v>91</v>
      </c>
      <c r="C439" s="99">
        <v>39.234999999999999</v>
      </c>
      <c r="D439" s="100">
        <v>346.7420146474044</v>
      </c>
      <c r="E439" s="100">
        <v>1450.7685892847401</v>
      </c>
      <c r="F439" s="101">
        <v>16.862500000000001</v>
      </c>
      <c r="G439" s="99">
        <v>22.673333333333332</v>
      </c>
      <c r="H439" s="102">
        <v>38.100666666666662</v>
      </c>
      <c r="I439" s="101">
        <v>18.146166666666673</v>
      </c>
      <c r="J439" s="107"/>
      <c r="K439" s="99">
        <v>3.0829999999999997</v>
      </c>
      <c r="L439" s="102">
        <v>18.087999999999997</v>
      </c>
      <c r="M439" s="102">
        <v>29.521666666666665</v>
      </c>
      <c r="N439" s="25">
        <f t="shared" si="19"/>
        <v>388</v>
      </c>
      <c r="O439" s="103">
        <v>0.38566666666666666</v>
      </c>
      <c r="P439" s="102">
        <v>176.26</v>
      </c>
      <c r="Q439" s="99">
        <v>2.3109999999999999</v>
      </c>
      <c r="R439" s="102">
        <v>916.41100000000006</v>
      </c>
      <c r="S439" s="102">
        <v>313.01900000000001</v>
      </c>
      <c r="T439" s="103">
        <v>9.0333333333333335E-2</v>
      </c>
      <c r="U439" s="99">
        <v>3.3046666666666664</v>
      </c>
      <c r="V439" s="102" t="s">
        <v>36</v>
      </c>
      <c r="W439" s="102"/>
      <c r="X439" s="102"/>
      <c r="Y439" s="103">
        <v>0.13666666666666669</v>
      </c>
      <c r="Z439" s="103">
        <v>4.3333333333333335E-2</v>
      </c>
      <c r="AA439" s="103" t="s">
        <v>36</v>
      </c>
      <c r="AB439" s="103">
        <v>4.7733333333333334</v>
      </c>
      <c r="AC439" s="99" t="s">
        <v>36</v>
      </c>
    </row>
    <row r="440" spans="1:30" ht="11.25" customHeight="1">
      <c r="A440" s="14">
        <f t="shared" si="20"/>
        <v>389</v>
      </c>
      <c r="B440" s="12" t="s">
        <v>439</v>
      </c>
      <c r="C440" s="29">
        <v>28.192333333333334</v>
      </c>
      <c r="D440" s="28">
        <v>358.19166666666672</v>
      </c>
      <c r="E440" s="28">
        <v>1498.6739333333337</v>
      </c>
      <c r="F440" s="27">
        <v>6.9437499999999996</v>
      </c>
      <c r="G440" s="29">
        <v>15.605</v>
      </c>
      <c r="H440" s="25">
        <v>22.719666666666665</v>
      </c>
      <c r="I440" s="29">
        <v>47.492916666666659</v>
      </c>
      <c r="J440" s="29">
        <v>2.164333333333333</v>
      </c>
      <c r="K440" s="29">
        <v>1.766</v>
      </c>
      <c r="L440" s="25">
        <v>15.609333333333334</v>
      </c>
      <c r="M440" s="25">
        <v>18.304666666666666</v>
      </c>
      <c r="N440" s="25">
        <f t="shared" si="19"/>
        <v>389</v>
      </c>
      <c r="O440" s="38">
        <v>0.32333333333333331</v>
      </c>
      <c r="P440" s="25">
        <v>77.617999999999995</v>
      </c>
      <c r="Q440" s="29">
        <v>1.1853333333333333</v>
      </c>
      <c r="R440" s="25">
        <v>524.93333333333339</v>
      </c>
      <c r="S440" s="25">
        <v>137.66366666666667</v>
      </c>
      <c r="T440" s="38">
        <v>7.1999999999999995E-2</v>
      </c>
      <c r="U440" s="29">
        <v>0.64300000000000002</v>
      </c>
      <c r="V440" s="46" t="s">
        <v>36</v>
      </c>
      <c r="W440" s="46"/>
      <c r="X440" s="46"/>
      <c r="Y440" s="38">
        <v>0.11666666666666665</v>
      </c>
      <c r="Z440" s="31" t="s">
        <v>36</v>
      </c>
      <c r="AA440" s="31" t="s">
        <v>36</v>
      </c>
      <c r="AB440" s="31" t="s">
        <v>36</v>
      </c>
      <c r="AC440" s="29" t="s">
        <v>147</v>
      </c>
      <c r="AD440" s="12"/>
    </row>
    <row r="441" spans="1:30" ht="11.25" customHeight="1">
      <c r="A441" s="14">
        <f t="shared" si="20"/>
        <v>390</v>
      </c>
      <c r="B441" s="12" t="s">
        <v>440</v>
      </c>
      <c r="C441" s="27">
        <v>32.031333333333329</v>
      </c>
      <c r="D441" s="28">
        <v>377.47966666666667</v>
      </c>
      <c r="E441" s="28">
        <v>1579.3749253333335</v>
      </c>
      <c r="F441" s="27">
        <v>7.34375</v>
      </c>
      <c r="G441" s="39">
        <v>22.887666666666664</v>
      </c>
      <c r="H441" s="28">
        <v>23.280999999999995</v>
      </c>
      <c r="I441" s="29">
        <v>35.528916666666682</v>
      </c>
      <c r="J441" s="27">
        <v>2.220333333333333</v>
      </c>
      <c r="K441" s="27">
        <v>2.2083333333333335</v>
      </c>
      <c r="L441" s="28">
        <v>13.562666666666667</v>
      </c>
      <c r="M441" s="28">
        <v>17.334</v>
      </c>
      <c r="N441" s="25">
        <f t="shared" si="19"/>
        <v>390</v>
      </c>
      <c r="O441" s="30">
        <v>0.25</v>
      </c>
      <c r="P441" s="28">
        <v>77.935000000000002</v>
      </c>
      <c r="Q441" s="27">
        <v>0.747</v>
      </c>
      <c r="R441" s="28">
        <v>770.7256666666666</v>
      </c>
      <c r="S441" s="28">
        <v>156.35599999999999</v>
      </c>
      <c r="T441" s="30">
        <v>8.7000000000000008E-2</v>
      </c>
      <c r="U441" s="27">
        <v>0.50233333333333341</v>
      </c>
      <c r="V441" s="46" t="s">
        <v>36</v>
      </c>
      <c r="W441" s="46"/>
      <c r="X441" s="46"/>
      <c r="Y441" s="30">
        <v>0.10666666666666667</v>
      </c>
      <c r="Z441" s="31" t="s">
        <v>36</v>
      </c>
      <c r="AA441" s="30">
        <v>0.03</v>
      </c>
      <c r="AB441" s="31" t="s">
        <v>36</v>
      </c>
      <c r="AC441" s="29" t="s">
        <v>147</v>
      </c>
      <c r="AD441" s="12"/>
    </row>
    <row r="442" spans="1:30" ht="11.25" customHeight="1">
      <c r="A442" s="14">
        <f t="shared" si="20"/>
        <v>391</v>
      </c>
      <c r="B442" s="12" t="s">
        <v>441</v>
      </c>
      <c r="C442" s="37">
        <v>67.47</v>
      </c>
      <c r="D442" s="35">
        <v>213.18833333333333</v>
      </c>
      <c r="E442" s="41">
        <v>891.97998666666672</v>
      </c>
      <c r="F442" s="40">
        <v>18.100000000000001</v>
      </c>
      <c r="G442" s="37">
        <v>15.066666666666668</v>
      </c>
      <c r="H442" s="35">
        <v>113.45</v>
      </c>
      <c r="I442" s="29">
        <v>0</v>
      </c>
      <c r="J442" s="40" t="s">
        <v>0</v>
      </c>
      <c r="K442" s="37">
        <v>0.69</v>
      </c>
      <c r="L442" s="35">
        <v>10.916666666666666</v>
      </c>
      <c r="M442" s="35">
        <v>23.216666666666669</v>
      </c>
      <c r="N442" s="25">
        <f t="shared" si="19"/>
        <v>391</v>
      </c>
      <c r="O442" s="54">
        <v>0.01</v>
      </c>
      <c r="P442" s="35">
        <v>154.78666666666666</v>
      </c>
      <c r="Q442" s="37">
        <v>0.56666666666666676</v>
      </c>
      <c r="R442" s="35">
        <v>96.3</v>
      </c>
      <c r="S442" s="35">
        <v>211.15666666666667</v>
      </c>
      <c r="T442" s="44">
        <v>2.3333333333333334E-2</v>
      </c>
      <c r="U442" s="37">
        <v>1.2466666666666668</v>
      </c>
      <c r="V442" s="51">
        <v>10.373333333333333</v>
      </c>
      <c r="W442" s="51">
        <v>10.373333333333333</v>
      </c>
      <c r="X442" s="51">
        <v>10.373333333333333</v>
      </c>
      <c r="Y442" s="54">
        <v>0.10666666666666667</v>
      </c>
      <c r="Z442" s="44">
        <v>4.3333333333333335E-2</v>
      </c>
      <c r="AA442" s="54" t="s">
        <v>36</v>
      </c>
      <c r="AB442" s="54">
        <v>2.5833333333333335</v>
      </c>
      <c r="AC442" s="37"/>
      <c r="AD442" s="12"/>
    </row>
    <row r="443" spans="1:30" ht="11.25" customHeight="1">
      <c r="A443" s="14">
        <f>A442+1</f>
        <v>392</v>
      </c>
      <c r="B443" s="12" t="s">
        <v>442</v>
      </c>
      <c r="C443" s="27">
        <v>59.68566666666667</v>
      </c>
      <c r="D443" s="28">
        <v>242.88932666666665</v>
      </c>
      <c r="E443" s="28">
        <v>1016.2489427733333</v>
      </c>
      <c r="F443" s="27">
        <v>23.883333333333333</v>
      </c>
      <c r="G443" s="39">
        <v>15.615666666666668</v>
      </c>
      <c r="H443" s="28">
        <v>109.54933333333334</v>
      </c>
      <c r="I443" s="29">
        <v>0</v>
      </c>
      <c r="J443" s="40" t="s">
        <v>0</v>
      </c>
      <c r="K443" s="27">
        <v>0.80133333333333334</v>
      </c>
      <c r="L443" s="28">
        <v>16.762</v>
      </c>
      <c r="M443" s="28">
        <v>18.34866666666667</v>
      </c>
      <c r="N443" s="25">
        <f t="shared" si="19"/>
        <v>392</v>
      </c>
      <c r="O443" s="97">
        <v>1.3666666666666667E-2</v>
      </c>
      <c r="P443" s="28">
        <v>161.941</v>
      </c>
      <c r="Q443" s="27">
        <v>1.66</v>
      </c>
      <c r="R443" s="28">
        <v>56.092000000000006</v>
      </c>
      <c r="S443" s="28">
        <v>210.00733333333332</v>
      </c>
      <c r="T443" s="30">
        <v>7.7333333333333323E-2</v>
      </c>
      <c r="U443" s="27">
        <v>1.6986666666666668</v>
      </c>
      <c r="V443" s="46">
        <v>16.16</v>
      </c>
      <c r="W443" s="46">
        <v>16.16</v>
      </c>
      <c r="X443" s="46">
        <v>16.16</v>
      </c>
      <c r="Y443" s="30">
        <v>0.03</v>
      </c>
      <c r="Z443" s="48" t="s">
        <v>36</v>
      </c>
      <c r="AA443" s="48" t="s">
        <v>36</v>
      </c>
      <c r="AB443" s="30">
        <v>6.333333333333333</v>
      </c>
      <c r="AC443" s="29"/>
      <c r="AD443" s="12"/>
    </row>
    <row r="444" spans="1:30" ht="11.25" customHeight="1">
      <c r="A444" s="14">
        <f>A443+1</f>
        <v>393</v>
      </c>
      <c r="B444" s="12" t="s">
        <v>443</v>
      </c>
      <c r="C444" s="27">
        <v>61.415333333333329</v>
      </c>
      <c r="D444" s="28">
        <v>195.76029666666665</v>
      </c>
      <c r="E444" s="28">
        <v>819.06108125333333</v>
      </c>
      <c r="F444" s="27">
        <v>29.574999999999999</v>
      </c>
      <c r="G444" s="39">
        <v>7.7023333333333328</v>
      </c>
      <c r="H444" s="28">
        <v>105.52200000000001</v>
      </c>
      <c r="I444" s="29">
        <v>0</v>
      </c>
      <c r="J444" s="40" t="s">
        <v>0</v>
      </c>
      <c r="K444" s="27">
        <v>1.0933333333333335</v>
      </c>
      <c r="L444" s="28">
        <v>66.138666666666694</v>
      </c>
      <c r="M444" s="28">
        <v>23.166333333333331</v>
      </c>
      <c r="N444" s="25">
        <f t="shared" si="19"/>
        <v>393</v>
      </c>
      <c r="O444" s="97">
        <v>2.1666666666666667E-2</v>
      </c>
      <c r="P444" s="28">
        <v>209.60366666666664</v>
      </c>
      <c r="Q444" s="27">
        <v>2.1150000000000002</v>
      </c>
      <c r="R444" s="28">
        <v>53.243333333333339</v>
      </c>
      <c r="S444" s="28">
        <v>223.58600000000001</v>
      </c>
      <c r="T444" s="30">
        <v>0.14566666666666667</v>
      </c>
      <c r="U444" s="27">
        <v>2.6579999999999999</v>
      </c>
      <c r="V444" s="25">
        <v>6.0533333333333337</v>
      </c>
      <c r="W444" s="25">
        <v>6.0533333333333337</v>
      </c>
      <c r="X444" s="25">
        <v>6.0533333333333337</v>
      </c>
      <c r="Y444" s="30">
        <v>0.03</v>
      </c>
      <c r="Z444" s="48">
        <v>0.03</v>
      </c>
      <c r="AA444" s="48" t="s">
        <v>36</v>
      </c>
      <c r="AB444" s="30">
        <v>9.1999999999999993</v>
      </c>
      <c r="AC444" s="29"/>
      <c r="AD444" s="12"/>
    </row>
    <row r="445" spans="1:30" ht="11.25" customHeight="1">
      <c r="A445" s="14">
        <f t="shared" ref="A445:A477" si="21">A444+1</f>
        <v>394</v>
      </c>
      <c r="B445" s="12" t="s">
        <v>444</v>
      </c>
      <c r="C445" s="37">
        <v>69.05</v>
      </c>
      <c r="D445" s="35">
        <v>221.50283333333334</v>
      </c>
      <c r="E445" s="41">
        <v>926.76785466666672</v>
      </c>
      <c r="F445" s="40">
        <v>12.583333333333336</v>
      </c>
      <c r="G445" s="37">
        <v>18.600000000000001</v>
      </c>
      <c r="H445" s="35">
        <v>159.24</v>
      </c>
      <c r="I445" s="29">
        <v>0</v>
      </c>
      <c r="J445" s="40" t="s">
        <v>0</v>
      </c>
      <c r="K445" s="37">
        <v>0.77</v>
      </c>
      <c r="L445" s="35">
        <v>5.5066666666666668</v>
      </c>
      <c r="M445" s="35">
        <v>19.833333333333332</v>
      </c>
      <c r="N445" s="25">
        <f t="shared" si="19"/>
        <v>394</v>
      </c>
      <c r="O445" s="54">
        <v>0.05</v>
      </c>
      <c r="P445" s="35">
        <v>193.39</v>
      </c>
      <c r="Q445" s="37">
        <v>4.0933333333333337</v>
      </c>
      <c r="R445" s="35">
        <v>95.06</v>
      </c>
      <c r="S445" s="35">
        <v>220.07</v>
      </c>
      <c r="T445" s="44">
        <v>0.19666666666666668</v>
      </c>
      <c r="U445" s="37">
        <v>2.0066666666666668</v>
      </c>
      <c r="V445" s="51">
        <v>9.3866666666666667</v>
      </c>
      <c r="W445" s="51">
        <v>9.3866666666666667</v>
      </c>
      <c r="X445" s="51">
        <v>9.3866666666666667</v>
      </c>
      <c r="Y445" s="54">
        <v>0.22666666666666666</v>
      </c>
      <c r="Z445" s="44">
        <v>0.35</v>
      </c>
      <c r="AA445" s="54" t="s">
        <v>36</v>
      </c>
      <c r="AB445" s="54">
        <v>3.3866666666666667</v>
      </c>
      <c r="AC445" s="40"/>
      <c r="AD445" s="12"/>
    </row>
    <row r="446" spans="1:30" ht="11.25" customHeight="1">
      <c r="A446" s="14">
        <f t="shared" si="21"/>
        <v>395</v>
      </c>
      <c r="B446" s="12" t="s">
        <v>445</v>
      </c>
      <c r="C446" s="27">
        <v>63.511666666666677</v>
      </c>
      <c r="D446" s="25">
        <v>207.27364333333327</v>
      </c>
      <c r="E446" s="25">
        <v>867.23292370666638</v>
      </c>
      <c r="F446" s="27">
        <v>22.439583333333335</v>
      </c>
      <c r="G446" s="10">
        <v>12.095999999999998</v>
      </c>
      <c r="H446" s="28">
        <v>280.35566666666665</v>
      </c>
      <c r="I446" s="29">
        <v>0.60741666666665783</v>
      </c>
      <c r="J446" s="40" t="s">
        <v>0</v>
      </c>
      <c r="K446" s="10">
        <v>1.3453333333333333</v>
      </c>
      <c r="L446" s="123">
        <v>8.3516666666666666</v>
      </c>
      <c r="M446" s="28">
        <v>20.119</v>
      </c>
      <c r="N446" s="25">
        <f t="shared" si="19"/>
        <v>395</v>
      </c>
      <c r="O446" s="30">
        <v>5.8666666666666666E-2</v>
      </c>
      <c r="P446" s="28">
        <v>275.77999999999997</v>
      </c>
      <c r="Q446" s="27">
        <v>6.5263333333333335</v>
      </c>
      <c r="R446" s="28">
        <v>128.24199999999999</v>
      </c>
      <c r="S446" s="28">
        <v>242.69466666666665</v>
      </c>
      <c r="T446" s="30">
        <v>0.30399999999999999</v>
      </c>
      <c r="U446" s="27">
        <v>3.448</v>
      </c>
      <c r="V446" s="25" t="s">
        <v>36</v>
      </c>
      <c r="W446" s="25" t="s">
        <v>36</v>
      </c>
      <c r="X446" s="25" t="s">
        <v>36</v>
      </c>
      <c r="Y446" s="30">
        <v>0.19666666666666668</v>
      </c>
      <c r="Z446" s="30">
        <v>0.19333333333333336</v>
      </c>
      <c r="AA446" s="38" t="s">
        <v>36</v>
      </c>
      <c r="AB446" s="30">
        <v>9.6999999999999993</v>
      </c>
      <c r="AC446" s="27"/>
      <c r="AD446" s="12"/>
    </row>
    <row r="447" spans="1:30" ht="11.25" customHeight="1">
      <c r="A447" s="14">
        <f t="shared" si="21"/>
        <v>396</v>
      </c>
      <c r="B447" s="12" t="s">
        <v>446</v>
      </c>
      <c r="C447" s="27">
        <v>59.792666666666662</v>
      </c>
      <c r="D447" s="28">
        <v>215.11864753293989</v>
      </c>
      <c r="E447" s="28">
        <v>900.0564212778205</v>
      </c>
      <c r="F447" s="27">
        <v>28.491666666666664</v>
      </c>
      <c r="G447" s="39">
        <v>10.361333333333333</v>
      </c>
      <c r="H447" s="28">
        <v>145.48133333333334</v>
      </c>
      <c r="I447" s="29">
        <v>5.8333333333340009E-2</v>
      </c>
      <c r="J447" s="40" t="s">
        <v>0</v>
      </c>
      <c r="K447" s="27">
        <v>1.296</v>
      </c>
      <c r="L447" s="28">
        <v>8.336333333333334</v>
      </c>
      <c r="M447" s="49">
        <v>13.927666666666667</v>
      </c>
      <c r="N447" s="25">
        <f t="shared" si="19"/>
        <v>396</v>
      </c>
      <c r="O447" s="31" t="s">
        <v>36</v>
      </c>
      <c r="P447" s="28">
        <v>251.34666666666666</v>
      </c>
      <c r="Q447" s="27">
        <v>1.216</v>
      </c>
      <c r="R447" s="28">
        <v>94.842333333333343</v>
      </c>
      <c r="S447" s="28">
        <v>318.11</v>
      </c>
      <c r="T447" s="30">
        <v>4.6666666666666669E-2</v>
      </c>
      <c r="U447" s="27">
        <v>2.5516666666666663</v>
      </c>
      <c r="V447" s="25">
        <v>5.9733333333333336</v>
      </c>
      <c r="W447" s="25">
        <v>5.9733333333333336</v>
      </c>
      <c r="X447" s="25">
        <v>5.9733333333333336</v>
      </c>
      <c r="Y447" s="30">
        <v>0.05</v>
      </c>
      <c r="Z447" s="30">
        <v>5.3333333333333337E-2</v>
      </c>
      <c r="AA447" s="54" t="s">
        <v>36</v>
      </c>
      <c r="AB447" s="30">
        <v>10.4</v>
      </c>
      <c r="AC447" s="29"/>
      <c r="AD447" s="12"/>
    </row>
    <row r="448" spans="1:30" ht="11.25" customHeight="1">
      <c r="A448" s="14">
        <f t="shared" si="21"/>
        <v>397</v>
      </c>
      <c r="B448" s="12" t="s">
        <v>447</v>
      </c>
      <c r="C448" s="37">
        <v>72.849999999999994</v>
      </c>
      <c r="D448" s="35">
        <v>161.47473333333332</v>
      </c>
      <c r="E448" s="41">
        <v>675.61028426666667</v>
      </c>
      <c r="F448" s="40">
        <v>17.093333333333334</v>
      </c>
      <c r="G448" s="37">
        <v>9.81</v>
      </c>
      <c r="H448" s="35">
        <v>97.4</v>
      </c>
      <c r="I448" s="29">
        <v>0</v>
      </c>
      <c r="J448" s="40" t="s">
        <v>0</v>
      </c>
      <c r="K448" s="37">
        <v>0.83</v>
      </c>
      <c r="L448" s="35">
        <v>8</v>
      </c>
      <c r="M448" s="35">
        <v>25.813333333333333</v>
      </c>
      <c r="N448" s="25">
        <f t="shared" si="19"/>
        <v>397</v>
      </c>
      <c r="O448" s="54">
        <v>1.6666666666666666E-2</v>
      </c>
      <c r="P448" s="35">
        <v>185.34</v>
      </c>
      <c r="Q448" s="37">
        <v>0.70333333333333325</v>
      </c>
      <c r="R448" s="35">
        <v>94.956666666666663</v>
      </c>
      <c r="S448" s="35">
        <v>274.73333333333335</v>
      </c>
      <c r="T448" s="44">
        <v>0.03</v>
      </c>
      <c r="U448" s="37">
        <v>1.9733333333333334</v>
      </c>
      <c r="V448" s="51">
        <v>10.023333333333333</v>
      </c>
      <c r="W448" s="51">
        <v>10.023333333333333</v>
      </c>
      <c r="X448" s="51">
        <v>10.023333333333333</v>
      </c>
      <c r="Y448" s="54">
        <v>0.15666666666666665</v>
      </c>
      <c r="Z448" s="44">
        <v>5.3333333333333337E-2</v>
      </c>
      <c r="AA448" s="54" t="s">
        <v>36</v>
      </c>
      <c r="AB448" s="54">
        <v>2.0366666666666666</v>
      </c>
      <c r="AC448" s="40"/>
      <c r="AD448" s="12"/>
    </row>
    <row r="449" spans="1:30" ht="11.25" customHeight="1">
      <c r="A449" s="14">
        <f t="shared" si="21"/>
        <v>398</v>
      </c>
      <c r="B449" s="12" t="s">
        <v>448</v>
      </c>
      <c r="C449" s="27">
        <v>66.657666666666671</v>
      </c>
      <c r="D449" s="28">
        <v>167.42803216441473</v>
      </c>
      <c r="E449" s="28">
        <v>700.51888657591121</v>
      </c>
      <c r="F449" s="27">
        <v>26.858333333333334</v>
      </c>
      <c r="G449" s="39">
        <v>5.8473333333333324</v>
      </c>
      <c r="H449" s="28">
        <v>132.91666666666666</v>
      </c>
      <c r="I449" s="29">
        <v>0</v>
      </c>
      <c r="J449" s="40" t="s">
        <v>0</v>
      </c>
      <c r="K449" s="27">
        <v>0.874</v>
      </c>
      <c r="L449" s="28">
        <v>11.780999999999999</v>
      </c>
      <c r="M449" s="28">
        <v>11.143666666666666</v>
      </c>
      <c r="N449" s="25">
        <f t="shared" si="19"/>
        <v>398</v>
      </c>
      <c r="O449" s="31" t="s">
        <v>36</v>
      </c>
      <c r="P449" s="28">
        <v>186.74333333333334</v>
      </c>
      <c r="Q449" s="27">
        <v>0.82633333333333336</v>
      </c>
      <c r="R449" s="28">
        <v>64.339333333333329</v>
      </c>
      <c r="S449" s="28">
        <v>191.13666666666666</v>
      </c>
      <c r="T449" s="30">
        <v>2.7333333333333334E-2</v>
      </c>
      <c r="U449" s="27">
        <v>2.8333333333333335</v>
      </c>
      <c r="V449" s="25" t="s">
        <v>36</v>
      </c>
      <c r="W449" s="25" t="s">
        <v>36</v>
      </c>
      <c r="X449" s="25" t="s">
        <v>36</v>
      </c>
      <c r="Y449" s="30">
        <v>7.3333333333333348E-2</v>
      </c>
      <c r="Z449" s="48" t="s">
        <v>36</v>
      </c>
      <c r="AA449" s="54" t="s">
        <v>36</v>
      </c>
      <c r="AB449" s="30">
        <v>8.1999999999999993</v>
      </c>
      <c r="AC449" s="29"/>
      <c r="AD449" s="12"/>
    </row>
    <row r="450" spans="1:30" ht="11.25" customHeight="1">
      <c r="A450" s="14">
        <f t="shared" si="21"/>
        <v>399</v>
      </c>
      <c r="B450" s="12" t="s">
        <v>449</v>
      </c>
      <c r="C450" s="37">
        <v>76.416666666666671</v>
      </c>
      <c r="D450" s="35">
        <v>119.94746666666661</v>
      </c>
      <c r="E450" s="41">
        <v>501.86020053333311</v>
      </c>
      <c r="F450" s="40">
        <v>17.813333333333333</v>
      </c>
      <c r="G450" s="37">
        <v>4.8566666666666665</v>
      </c>
      <c r="H450" s="35">
        <v>90.56</v>
      </c>
      <c r="I450" s="29">
        <v>1.999999999999702E-2</v>
      </c>
      <c r="J450" s="40" t="s">
        <v>0</v>
      </c>
      <c r="K450" s="37">
        <v>0.89333333333333342</v>
      </c>
      <c r="L450" s="35">
        <v>7.97</v>
      </c>
      <c r="M450" s="35">
        <v>27.23</v>
      </c>
      <c r="N450" s="25">
        <f t="shared" si="19"/>
        <v>399</v>
      </c>
      <c r="O450" s="54">
        <v>0.02</v>
      </c>
      <c r="P450" s="35">
        <v>196.48</v>
      </c>
      <c r="Q450" s="37">
        <v>0.77666666666666673</v>
      </c>
      <c r="R450" s="35">
        <v>98.366666666666674</v>
      </c>
      <c r="S450" s="35">
        <v>291.19</v>
      </c>
      <c r="T450" s="44">
        <v>0.03</v>
      </c>
      <c r="U450" s="37">
        <v>2.2400000000000002</v>
      </c>
      <c r="V450" s="51">
        <v>11.663333333333334</v>
      </c>
      <c r="W450" s="51">
        <v>11.663333333333334</v>
      </c>
      <c r="X450" s="51">
        <v>11.663333333333334</v>
      </c>
      <c r="Y450" s="54">
        <v>0.16666666666666666</v>
      </c>
      <c r="Z450" s="44">
        <v>4.6666666666666669E-2</v>
      </c>
      <c r="AA450" s="54" t="s">
        <v>36</v>
      </c>
      <c r="AB450" s="54">
        <v>3.53</v>
      </c>
      <c r="AC450" s="37"/>
      <c r="AD450" s="12"/>
    </row>
    <row r="451" spans="1:30" ht="11.25" customHeight="1">
      <c r="A451" s="14">
        <f t="shared" si="21"/>
        <v>400</v>
      </c>
      <c r="B451" s="12" t="s">
        <v>450</v>
      </c>
      <c r="C451" s="37">
        <v>77.75</v>
      </c>
      <c r="D451" s="35">
        <v>106.48456666666667</v>
      </c>
      <c r="E451" s="41">
        <v>445.53142693333336</v>
      </c>
      <c r="F451" s="40">
        <v>17.58666666666667</v>
      </c>
      <c r="G451" s="37">
        <v>3.49</v>
      </c>
      <c r="H451" s="35">
        <v>340.58</v>
      </c>
      <c r="I451" s="29">
        <v>-2.3333333333338091E-2</v>
      </c>
      <c r="J451" s="40" t="s">
        <v>0</v>
      </c>
      <c r="K451" s="37">
        <v>1.1966666666666665</v>
      </c>
      <c r="L451" s="35">
        <v>5.61</v>
      </c>
      <c r="M451" s="35">
        <v>27.83</v>
      </c>
      <c r="N451" s="25">
        <f t="shared" si="19"/>
        <v>400</v>
      </c>
      <c r="O451" s="54">
        <v>0.35</v>
      </c>
      <c r="P451" s="35">
        <v>343.90333333333336</v>
      </c>
      <c r="Q451" s="37">
        <v>9.5399999999999991</v>
      </c>
      <c r="R451" s="35">
        <v>82.433333333333323</v>
      </c>
      <c r="S451" s="35">
        <v>280.5</v>
      </c>
      <c r="T451" s="44">
        <v>0.26</v>
      </c>
      <c r="U451" s="37">
        <v>3.7266666666666666</v>
      </c>
      <c r="V451" s="51">
        <v>3863.33</v>
      </c>
      <c r="W451" s="51">
        <v>3863.33</v>
      </c>
      <c r="X451" s="51">
        <v>3863.33</v>
      </c>
      <c r="Y451" s="54">
        <v>0.6166666666666667</v>
      </c>
      <c r="Z451" s="44">
        <v>0.55666666666666664</v>
      </c>
      <c r="AA451" s="54" t="s">
        <v>36</v>
      </c>
      <c r="AB451" s="54">
        <v>6.3633333333333333</v>
      </c>
      <c r="AC451" s="40"/>
      <c r="AD451" s="12"/>
    </row>
    <row r="452" spans="1:30" ht="11.25" customHeight="1">
      <c r="A452" s="14">
        <f t="shared" si="21"/>
        <v>401</v>
      </c>
      <c r="B452" s="12" t="s">
        <v>451</v>
      </c>
      <c r="C452" s="27">
        <v>54.89</v>
      </c>
      <c r="D452" s="28">
        <v>220.87277999999998</v>
      </c>
      <c r="E452" s="28">
        <v>924.13171151999995</v>
      </c>
      <c r="F452" s="27">
        <v>28.460416666666671</v>
      </c>
      <c r="G452" s="39">
        <v>7.7906666666666666</v>
      </c>
      <c r="H452" s="28">
        <v>84.315666666666672</v>
      </c>
      <c r="I452" s="29">
        <v>7.512916666666662</v>
      </c>
      <c r="J452" s="27">
        <v>1.1303333333333334</v>
      </c>
      <c r="K452" s="27">
        <v>1.3460000000000001</v>
      </c>
      <c r="L452" s="49">
        <v>8.9120000000000008</v>
      </c>
      <c r="M452" s="28">
        <v>34.826000000000001</v>
      </c>
      <c r="N452" s="25">
        <f t="shared" ref="N452:N516" si="22">A452</f>
        <v>401</v>
      </c>
      <c r="O452" s="30">
        <v>5.7000000000000002E-2</v>
      </c>
      <c r="P452" s="28">
        <v>249.34533333333334</v>
      </c>
      <c r="Q452" s="27">
        <v>1.0776666666666668</v>
      </c>
      <c r="R452" s="28">
        <v>122.33233333333332</v>
      </c>
      <c r="S452" s="25">
        <v>407.55900000000003</v>
      </c>
      <c r="T452" s="30">
        <v>4.6666666666666669E-2</v>
      </c>
      <c r="U452" s="27">
        <v>0.84233333333333327</v>
      </c>
      <c r="V452" s="14">
        <v>6.61</v>
      </c>
      <c r="W452" s="14">
        <v>6.61</v>
      </c>
      <c r="X452" s="14">
        <v>6.61</v>
      </c>
      <c r="Y452" s="30">
        <v>5.3333333333333337E-2</v>
      </c>
      <c r="Z452" s="30">
        <v>0.04</v>
      </c>
      <c r="AA452" s="30">
        <v>0.52</v>
      </c>
      <c r="AB452" s="30">
        <v>11.066666666666668</v>
      </c>
      <c r="AC452" s="29"/>
      <c r="AD452" s="12"/>
    </row>
    <row r="453" spans="1:30" ht="11.25" customHeight="1">
      <c r="A453" s="14">
        <f t="shared" si="21"/>
        <v>402</v>
      </c>
      <c r="B453" s="12" t="s">
        <v>452</v>
      </c>
      <c r="C453" s="37">
        <v>66.540000000000006</v>
      </c>
      <c r="D453" s="35">
        <v>226.31916666666666</v>
      </c>
      <c r="E453" s="41">
        <v>946.91939333333335</v>
      </c>
      <c r="F453" s="40">
        <v>16.443333333333332</v>
      </c>
      <c r="G453" s="37">
        <v>17.306666666666668</v>
      </c>
      <c r="H453" s="35">
        <v>84.837000000000003</v>
      </c>
      <c r="I453" s="29">
        <v>0</v>
      </c>
      <c r="J453" s="37" t="s">
        <v>0</v>
      </c>
      <c r="K453" s="37">
        <v>0.7466666666666667</v>
      </c>
      <c r="L453" s="35">
        <v>6.3</v>
      </c>
      <c r="M453" s="35">
        <v>24.303333333333331</v>
      </c>
      <c r="N453" s="25">
        <f t="shared" si="22"/>
        <v>402</v>
      </c>
      <c r="O453" s="54">
        <v>0.01</v>
      </c>
      <c r="P453" s="35">
        <v>173.55333333333331</v>
      </c>
      <c r="Q453" s="37">
        <v>0.62333333333333341</v>
      </c>
      <c r="R453" s="35">
        <v>62.876666666666665</v>
      </c>
      <c r="S453" s="35">
        <v>217.24</v>
      </c>
      <c r="T453" s="44">
        <v>0.04</v>
      </c>
      <c r="U453" s="37">
        <v>1.1233333333333333</v>
      </c>
      <c r="V453" s="116">
        <v>7</v>
      </c>
      <c r="W453" s="116">
        <v>7</v>
      </c>
      <c r="X453" s="116">
        <v>7</v>
      </c>
      <c r="Y453" s="54">
        <v>0.08</v>
      </c>
      <c r="Z453" s="44">
        <v>0.03</v>
      </c>
      <c r="AA453" s="54" t="s">
        <v>36</v>
      </c>
      <c r="AB453" s="54">
        <v>3.2766666666666668</v>
      </c>
      <c r="AC453" s="40"/>
      <c r="AD453" s="12"/>
    </row>
    <row r="454" spans="1:30" ht="11.25" customHeight="1">
      <c r="A454" s="14">
        <f t="shared" si="21"/>
        <v>403</v>
      </c>
      <c r="B454" s="12" t="s">
        <v>453</v>
      </c>
      <c r="C454" s="27">
        <v>63.19733333333334</v>
      </c>
      <c r="D454" s="28">
        <v>187.33779666666669</v>
      </c>
      <c r="E454" s="28">
        <v>783.82134125333346</v>
      </c>
      <c r="F454" s="27">
        <v>28.024999999999999</v>
      </c>
      <c r="G454" s="39">
        <v>7.5023333333333335</v>
      </c>
      <c r="H454" s="28">
        <v>110.93533333333333</v>
      </c>
      <c r="I454" s="29">
        <v>0</v>
      </c>
      <c r="J454" s="37" t="s">
        <v>0</v>
      </c>
      <c r="K454" s="27">
        <v>1.1579999999999999</v>
      </c>
      <c r="L454" s="28">
        <v>9.0640000000000018</v>
      </c>
      <c r="M454" s="28">
        <v>13.883666666666665</v>
      </c>
      <c r="N454" s="25">
        <f t="shared" si="22"/>
        <v>403</v>
      </c>
      <c r="O454" s="31" t="s">
        <v>36</v>
      </c>
      <c r="P454" s="28">
        <v>232.94</v>
      </c>
      <c r="Q454" s="27">
        <v>0.55333333333333334</v>
      </c>
      <c r="R454" s="28">
        <v>70.271333333333331</v>
      </c>
      <c r="S454" s="28">
        <v>283.27333333333331</v>
      </c>
      <c r="T454" s="30">
        <v>2.8333333333333332E-2</v>
      </c>
      <c r="U454" s="27">
        <v>1.5843333333333334</v>
      </c>
      <c r="V454" s="14" t="s">
        <v>36</v>
      </c>
      <c r="W454" s="25" t="s">
        <v>36</v>
      </c>
      <c r="X454" s="25" t="s">
        <v>36</v>
      </c>
      <c r="Y454" s="30">
        <v>9.3333333333333338E-2</v>
      </c>
      <c r="Z454" s="48" t="s">
        <v>36</v>
      </c>
      <c r="AA454" s="48" t="s">
        <v>36</v>
      </c>
      <c r="AB454" s="30">
        <v>11.2</v>
      </c>
      <c r="AC454" s="29"/>
      <c r="AD454" s="12"/>
    </row>
    <row r="455" spans="1:30" ht="11.25" customHeight="1">
      <c r="A455" s="14">
        <f t="shared" si="21"/>
        <v>404</v>
      </c>
      <c r="B455" s="12" t="s">
        <v>454</v>
      </c>
      <c r="C455" s="27">
        <v>67.452666666666673</v>
      </c>
      <c r="D455" s="28">
        <v>170.38997583333332</v>
      </c>
      <c r="E455" s="28">
        <v>712.9116588866666</v>
      </c>
      <c r="F455" s="27">
        <v>24.985416666666662</v>
      </c>
      <c r="G455" s="39">
        <v>7.062333333333334</v>
      </c>
      <c r="H455" s="28">
        <v>98.926333333333332</v>
      </c>
      <c r="I455" s="29">
        <v>0</v>
      </c>
      <c r="J455" s="37" t="s">
        <v>0</v>
      </c>
      <c r="K455" s="27">
        <v>0.8886666666666666</v>
      </c>
      <c r="L455" s="28">
        <v>8.1833333333333318</v>
      </c>
      <c r="M455" s="28">
        <v>12.346333333333334</v>
      </c>
      <c r="N455" s="25">
        <f t="shared" si="22"/>
        <v>404</v>
      </c>
      <c r="O455" s="31" t="s">
        <v>36</v>
      </c>
      <c r="P455" s="28">
        <v>193.67333333333332</v>
      </c>
      <c r="Q455" s="27">
        <v>0.46200000000000002</v>
      </c>
      <c r="R455" s="28">
        <v>50.890333333333331</v>
      </c>
      <c r="S455" s="28">
        <v>216.53333333333333</v>
      </c>
      <c r="T455" s="30">
        <v>3.9666666666666663E-2</v>
      </c>
      <c r="U455" s="27">
        <v>1.2416666666666667</v>
      </c>
      <c r="V455" s="14" t="s">
        <v>36</v>
      </c>
      <c r="W455" s="25" t="s">
        <v>36</v>
      </c>
      <c r="X455" s="25" t="s">
        <v>36</v>
      </c>
      <c r="Y455" s="30">
        <v>0.1</v>
      </c>
      <c r="Z455" s="38" t="s">
        <v>36</v>
      </c>
      <c r="AA455" s="38" t="s">
        <v>36</v>
      </c>
      <c r="AB455" s="30">
        <v>12.833333333333334</v>
      </c>
      <c r="AC455" s="29"/>
      <c r="AD455" s="12"/>
    </row>
    <row r="456" spans="1:30" ht="11.25" customHeight="1">
      <c r="A456" s="91"/>
      <c r="B456" s="5"/>
      <c r="C456" s="7"/>
      <c r="D456" s="8"/>
      <c r="E456" s="8"/>
      <c r="F456" s="7"/>
      <c r="G456" s="7"/>
      <c r="H456" s="8"/>
      <c r="I456" s="7" t="s">
        <v>93</v>
      </c>
      <c r="J456" s="7" t="s">
        <v>21</v>
      </c>
      <c r="K456" s="7"/>
      <c r="L456" s="8"/>
      <c r="M456" s="8"/>
      <c r="N456" s="115"/>
      <c r="O456" s="9"/>
      <c r="P456" s="8"/>
      <c r="Q456" s="7"/>
      <c r="R456" s="8"/>
      <c r="S456" s="8"/>
      <c r="T456" s="9"/>
      <c r="U456" s="7"/>
      <c r="V456" s="8"/>
      <c r="W456" s="8"/>
      <c r="X456" s="8"/>
      <c r="Y456" s="9"/>
      <c r="Z456" s="9"/>
      <c r="AA456" s="9"/>
      <c r="AB456" s="9"/>
      <c r="AC456" s="7" t="s">
        <v>94</v>
      </c>
      <c r="AD456" s="5"/>
    </row>
    <row r="457" spans="1:30" ht="11.25" customHeight="1" thickBot="1">
      <c r="A457" s="92" t="s">
        <v>95</v>
      </c>
      <c r="B457" s="12"/>
      <c r="C457" s="10" t="s">
        <v>19</v>
      </c>
      <c r="D457" s="148" t="s">
        <v>96</v>
      </c>
      <c r="E457" s="148"/>
      <c r="F457" s="10" t="s">
        <v>20</v>
      </c>
      <c r="G457" s="10" t="s">
        <v>97</v>
      </c>
      <c r="H457" s="14" t="s">
        <v>35</v>
      </c>
      <c r="I457" s="10" t="s">
        <v>98</v>
      </c>
      <c r="J457" s="10" t="s">
        <v>99</v>
      </c>
      <c r="K457" s="10" t="s">
        <v>22</v>
      </c>
      <c r="L457" s="14" t="s">
        <v>23</v>
      </c>
      <c r="M457" s="14" t="s">
        <v>24</v>
      </c>
      <c r="N457" s="25" t="str">
        <f>A457</f>
        <v>Número do</v>
      </c>
      <c r="O457" s="15" t="s">
        <v>25</v>
      </c>
      <c r="P457" s="14" t="s">
        <v>26</v>
      </c>
      <c r="Q457" s="10" t="s">
        <v>27</v>
      </c>
      <c r="R457" s="14" t="s">
        <v>28</v>
      </c>
      <c r="S457" s="14" t="s">
        <v>29</v>
      </c>
      <c r="T457" s="15" t="s">
        <v>30</v>
      </c>
      <c r="U457" s="10" t="s">
        <v>31</v>
      </c>
      <c r="V457" s="14" t="s">
        <v>32</v>
      </c>
      <c r="W457" s="14" t="s">
        <v>100</v>
      </c>
      <c r="X457" s="14" t="s">
        <v>101</v>
      </c>
      <c r="Y457" s="15" t="s">
        <v>33</v>
      </c>
      <c r="Z457" s="15" t="s">
        <v>34</v>
      </c>
      <c r="AA457" s="15" t="s">
        <v>102</v>
      </c>
      <c r="AB457" s="15" t="s">
        <v>103</v>
      </c>
      <c r="AC457" s="10" t="s">
        <v>92</v>
      </c>
      <c r="AD457" s="12"/>
    </row>
    <row r="458" spans="1:30" ht="11.25" customHeight="1">
      <c r="A458" s="93" t="s">
        <v>104</v>
      </c>
      <c r="B458" s="17" t="s">
        <v>105</v>
      </c>
      <c r="C458" s="18" t="s">
        <v>106</v>
      </c>
      <c r="D458" s="19" t="s">
        <v>107</v>
      </c>
      <c r="E458" s="19" t="s">
        <v>108</v>
      </c>
      <c r="F458" s="18" t="s">
        <v>109</v>
      </c>
      <c r="G458" s="18" t="s">
        <v>109</v>
      </c>
      <c r="H458" s="19" t="s">
        <v>110</v>
      </c>
      <c r="I458" s="18" t="s">
        <v>109</v>
      </c>
      <c r="J458" s="18" t="s">
        <v>109</v>
      </c>
      <c r="K458" s="18" t="s">
        <v>109</v>
      </c>
      <c r="L458" s="19" t="s">
        <v>110</v>
      </c>
      <c r="M458" s="19" t="s">
        <v>110</v>
      </c>
      <c r="N458" s="114" t="str">
        <f>A458</f>
        <v>Alimento</v>
      </c>
      <c r="O458" s="20" t="s">
        <v>110</v>
      </c>
      <c r="P458" s="19" t="s">
        <v>110</v>
      </c>
      <c r="Q458" s="18" t="s">
        <v>110</v>
      </c>
      <c r="R458" s="19" t="s">
        <v>110</v>
      </c>
      <c r="S458" s="19" t="s">
        <v>110</v>
      </c>
      <c r="T458" s="20" t="s">
        <v>110</v>
      </c>
      <c r="U458" s="18" t="s">
        <v>110</v>
      </c>
      <c r="V458" s="19" t="s">
        <v>111</v>
      </c>
      <c r="W458" s="19" t="s">
        <v>111</v>
      </c>
      <c r="X458" s="19" t="s">
        <v>111</v>
      </c>
      <c r="Y458" s="20" t="s">
        <v>110</v>
      </c>
      <c r="Z458" s="20" t="s">
        <v>110</v>
      </c>
      <c r="AA458" s="20" t="s">
        <v>110</v>
      </c>
      <c r="AB458" s="20" t="s">
        <v>110</v>
      </c>
      <c r="AC458" s="18" t="s">
        <v>110</v>
      </c>
      <c r="AD458" s="17"/>
    </row>
    <row r="459" spans="1:30" ht="11.25" customHeight="1">
      <c r="A459" s="14">
        <f>A455+1</f>
        <v>405</v>
      </c>
      <c r="B459" s="12" t="s">
        <v>455</v>
      </c>
      <c r="C459" s="37">
        <v>74.856666666666669</v>
      </c>
      <c r="D459" s="35">
        <v>129.09640000000002</v>
      </c>
      <c r="E459" s="41">
        <v>540.13933760000009</v>
      </c>
      <c r="F459" s="40">
        <v>20.58666666666667</v>
      </c>
      <c r="G459" s="37">
        <v>4.5666666666666664</v>
      </c>
      <c r="H459" s="35">
        <v>78.239999999999995</v>
      </c>
      <c r="I459" s="29">
        <v>0</v>
      </c>
      <c r="J459" s="37" t="s">
        <v>0</v>
      </c>
      <c r="K459" s="37">
        <v>0.92666666666666675</v>
      </c>
      <c r="L459" s="35">
        <v>6.5233333333333334</v>
      </c>
      <c r="M459" s="35">
        <v>27.036666666666665</v>
      </c>
      <c r="N459" s="25">
        <f t="shared" si="22"/>
        <v>405</v>
      </c>
      <c r="O459" s="54">
        <v>0.01</v>
      </c>
      <c r="P459" s="35">
        <v>190.48</v>
      </c>
      <c r="Q459" s="37">
        <v>0.53666666666666674</v>
      </c>
      <c r="R459" s="35">
        <v>72.959999999999994</v>
      </c>
      <c r="S459" s="35">
        <v>237.68</v>
      </c>
      <c r="T459" s="44">
        <v>0.03</v>
      </c>
      <c r="U459" s="37">
        <v>1.24</v>
      </c>
      <c r="V459" s="51">
        <v>3.67</v>
      </c>
      <c r="W459" s="51">
        <v>3.67</v>
      </c>
      <c r="X459" s="51">
        <v>3.67</v>
      </c>
      <c r="Y459" s="54">
        <v>0.12</v>
      </c>
      <c r="Z459" s="44">
        <v>0.03</v>
      </c>
      <c r="AA459" s="54" t="s">
        <v>36</v>
      </c>
      <c r="AB459" s="54">
        <v>3.2833333333333337</v>
      </c>
      <c r="AC459" s="40"/>
      <c r="AD459" s="12"/>
    </row>
    <row r="460" spans="1:30" ht="11.25" customHeight="1">
      <c r="A460" s="14">
        <f t="shared" si="21"/>
        <v>406</v>
      </c>
      <c r="B460" s="12" t="s">
        <v>456</v>
      </c>
      <c r="C460" s="27">
        <v>58.536666666666662</v>
      </c>
      <c r="D460" s="28">
        <v>211.68314953072866</v>
      </c>
      <c r="E460" s="28">
        <v>885.68229763656871</v>
      </c>
      <c r="F460" s="27">
        <v>33.416666666666664</v>
      </c>
      <c r="G460" s="39">
        <v>7.649</v>
      </c>
      <c r="H460" s="28">
        <v>109.03266666666667</v>
      </c>
      <c r="I460" s="29">
        <v>0</v>
      </c>
      <c r="J460" s="37" t="s">
        <v>0</v>
      </c>
      <c r="K460" s="27">
        <v>1.4906666666666666</v>
      </c>
      <c r="L460" s="28">
        <v>8.2556666666666665</v>
      </c>
      <c r="M460" s="28">
        <v>18.143666666666665</v>
      </c>
      <c r="N460" s="25">
        <f t="shared" si="22"/>
        <v>406</v>
      </c>
      <c r="O460" s="97">
        <v>1.0333333333333333E-2</v>
      </c>
      <c r="P460" s="28">
        <v>297.02333333333331</v>
      </c>
      <c r="Q460" s="27">
        <v>0.48166666666666663</v>
      </c>
      <c r="R460" s="28">
        <v>55.702666666666666</v>
      </c>
      <c r="S460" s="28">
        <v>380.31333333333333</v>
      </c>
      <c r="T460" s="30">
        <v>1.4666666666666666E-2</v>
      </c>
      <c r="U460" s="27">
        <v>0.95066666666666666</v>
      </c>
      <c r="V460" s="14">
        <v>6.2266666666666666</v>
      </c>
      <c r="W460" s="14">
        <v>6.2266666666666666</v>
      </c>
      <c r="X460" s="14">
        <v>6.2266666666666666</v>
      </c>
      <c r="Y460" s="30">
        <v>0.12</v>
      </c>
      <c r="Z460" s="48" t="s">
        <v>36</v>
      </c>
      <c r="AA460" s="48" t="s">
        <v>36</v>
      </c>
      <c r="AB460" s="30">
        <v>15.8</v>
      </c>
      <c r="AC460" s="29"/>
      <c r="AD460" s="12"/>
    </row>
    <row r="461" spans="1:30" ht="11.25" customHeight="1">
      <c r="A461" s="14">
        <f t="shared" si="21"/>
        <v>407</v>
      </c>
      <c r="B461" s="12" t="s">
        <v>457</v>
      </c>
      <c r="C461" s="37">
        <v>71.943333333333328</v>
      </c>
      <c r="D461" s="35">
        <v>149.46526666666665</v>
      </c>
      <c r="E461" s="41">
        <v>625.36267573333328</v>
      </c>
      <c r="F461" s="40">
        <v>20.78</v>
      </c>
      <c r="G461" s="37">
        <v>6.7333333333333334</v>
      </c>
      <c r="H461" s="35">
        <v>79.933000000000007</v>
      </c>
      <c r="I461" s="29">
        <v>0</v>
      </c>
      <c r="J461" s="37" t="s">
        <v>0</v>
      </c>
      <c r="K461" s="37">
        <v>0.91</v>
      </c>
      <c r="L461" s="35">
        <v>8.42</v>
      </c>
      <c r="M461" s="35">
        <v>28.29</v>
      </c>
      <c r="N461" s="25">
        <f t="shared" si="22"/>
        <v>407</v>
      </c>
      <c r="O461" s="54">
        <v>0.01</v>
      </c>
      <c r="P461" s="35">
        <v>212.97</v>
      </c>
      <c r="Q461" s="37">
        <v>0.44333333333333336</v>
      </c>
      <c r="R461" s="35">
        <v>62.313333333333333</v>
      </c>
      <c r="S461" s="35">
        <v>251.81666666666669</v>
      </c>
      <c r="T461" s="44">
        <v>0.05</v>
      </c>
      <c r="U461" s="37">
        <v>0.59666666666666668</v>
      </c>
      <c r="V461" s="116">
        <v>4</v>
      </c>
      <c r="W461" s="116">
        <v>4</v>
      </c>
      <c r="X461" s="116">
        <v>4</v>
      </c>
      <c r="Y461" s="54">
        <v>8.666666666666667E-2</v>
      </c>
      <c r="Z461" s="44" t="s">
        <v>36</v>
      </c>
      <c r="AA461" s="54" t="s">
        <v>36</v>
      </c>
      <c r="AB461" s="54">
        <v>2.5833333333333335</v>
      </c>
      <c r="AC461" s="37"/>
      <c r="AD461" s="12"/>
    </row>
    <row r="462" spans="1:30" ht="11.25" customHeight="1">
      <c r="A462" s="14">
        <f t="shared" si="21"/>
        <v>408</v>
      </c>
      <c r="B462" s="12" t="s">
        <v>458</v>
      </c>
      <c r="C462" s="27">
        <v>65.569000000000003</v>
      </c>
      <c r="D462" s="28">
        <v>162.87476334631444</v>
      </c>
      <c r="E462" s="28">
        <v>681.46800984097968</v>
      </c>
      <c r="F462" s="27">
        <v>31.46875</v>
      </c>
      <c r="G462" s="39">
        <v>3.16</v>
      </c>
      <c r="H462" s="28">
        <v>88.507999999999996</v>
      </c>
      <c r="I462" s="29">
        <v>0</v>
      </c>
      <c r="J462" s="37" t="s">
        <v>0</v>
      </c>
      <c r="K462" s="27">
        <v>0.98133333333333328</v>
      </c>
      <c r="L462" s="49">
        <v>6.44</v>
      </c>
      <c r="M462" s="49">
        <v>13.76</v>
      </c>
      <c r="N462" s="25">
        <f t="shared" si="22"/>
        <v>408</v>
      </c>
      <c r="O462" s="38" t="s">
        <v>36</v>
      </c>
      <c r="P462" s="28">
        <v>224.42666666666665</v>
      </c>
      <c r="Q462" s="27">
        <v>0.33733333333333332</v>
      </c>
      <c r="R462" s="28">
        <v>36.168333333333329</v>
      </c>
      <c r="S462" s="28">
        <v>231.05333333333331</v>
      </c>
      <c r="T462" s="30">
        <v>1.7666666666666667E-2</v>
      </c>
      <c r="U462" s="27">
        <v>0.94700000000000006</v>
      </c>
      <c r="V462" s="14" t="s">
        <v>36</v>
      </c>
      <c r="W462" s="25" t="s">
        <v>36</v>
      </c>
      <c r="X462" s="25" t="s">
        <v>36</v>
      </c>
      <c r="Y462" s="30">
        <v>9.6666666666666679E-2</v>
      </c>
      <c r="Z462" s="48" t="s">
        <v>36</v>
      </c>
      <c r="AA462" s="48" t="s">
        <v>36</v>
      </c>
      <c r="AB462" s="30">
        <v>7.6</v>
      </c>
      <c r="AC462" s="29"/>
      <c r="AD462" s="12"/>
    </row>
    <row r="463" spans="1:30" ht="11.25" customHeight="1">
      <c r="A463" s="14">
        <f t="shared" si="21"/>
        <v>409</v>
      </c>
      <c r="B463" s="12" t="s">
        <v>459</v>
      </c>
      <c r="C463" s="37">
        <v>74.793333333333337</v>
      </c>
      <c r="D463" s="35">
        <v>119.15926666666665</v>
      </c>
      <c r="E463" s="41">
        <v>498.56237173333329</v>
      </c>
      <c r="F463" s="40">
        <v>21.526666666666667</v>
      </c>
      <c r="G463" s="37">
        <v>3.02</v>
      </c>
      <c r="H463" s="35">
        <v>58.683</v>
      </c>
      <c r="I463" s="29">
        <v>0</v>
      </c>
      <c r="J463" s="37" t="s">
        <v>0</v>
      </c>
      <c r="K463" s="37">
        <v>0.97333333333333327</v>
      </c>
      <c r="L463" s="35">
        <v>7.3633333333333333</v>
      </c>
      <c r="M463" s="35">
        <v>31.263333333333332</v>
      </c>
      <c r="N463" s="25">
        <f t="shared" si="22"/>
        <v>409</v>
      </c>
      <c r="O463" s="54">
        <v>0.01</v>
      </c>
      <c r="P463" s="35">
        <v>222.0333333333333</v>
      </c>
      <c r="Q463" s="37">
        <v>0.43333333333333335</v>
      </c>
      <c r="R463" s="35">
        <v>56.14</v>
      </c>
      <c r="S463" s="35">
        <v>267.08666666666664</v>
      </c>
      <c r="T463" s="44">
        <v>0.03</v>
      </c>
      <c r="U463" s="37">
        <v>0.66333333333333322</v>
      </c>
      <c r="V463" s="116">
        <v>2</v>
      </c>
      <c r="W463" s="116">
        <v>2</v>
      </c>
      <c r="X463" s="116">
        <v>2</v>
      </c>
      <c r="Y463" s="54">
        <v>0.1</v>
      </c>
      <c r="Z463" s="44" t="s">
        <v>36</v>
      </c>
      <c r="AA463" s="54" t="s">
        <v>36</v>
      </c>
      <c r="AB463" s="54">
        <v>5.8566666666666665</v>
      </c>
      <c r="AC463" s="40"/>
      <c r="AD463" s="12"/>
    </row>
    <row r="464" spans="1:30" ht="11.25" customHeight="1">
      <c r="A464" s="14">
        <f t="shared" si="21"/>
        <v>410</v>
      </c>
      <c r="B464" s="12" t="s">
        <v>460</v>
      </c>
      <c r="C464" s="27">
        <v>63.809333333333335</v>
      </c>
      <c r="D464" s="28">
        <v>159.18500719261172</v>
      </c>
      <c r="E464" s="28">
        <v>666.0300700938875</v>
      </c>
      <c r="F464" s="27">
        <v>32.033333333333339</v>
      </c>
      <c r="G464" s="39">
        <v>2.4836666666666667</v>
      </c>
      <c r="H464" s="28">
        <v>89.11733333333332</v>
      </c>
      <c r="I464" s="29">
        <v>0</v>
      </c>
      <c r="J464" s="37" t="s">
        <v>0</v>
      </c>
      <c r="K464" s="27">
        <v>1.4410000000000001</v>
      </c>
      <c r="L464" s="49">
        <v>5.344333333333334</v>
      </c>
      <c r="M464" s="28">
        <v>18.273666666666667</v>
      </c>
      <c r="N464" s="25">
        <f t="shared" si="22"/>
        <v>410</v>
      </c>
      <c r="O464" s="38" t="s">
        <v>36</v>
      </c>
      <c r="P464" s="28">
        <v>295.01333333333332</v>
      </c>
      <c r="Q464" s="27">
        <v>0.32866666666666666</v>
      </c>
      <c r="R464" s="28">
        <v>50.249333333333333</v>
      </c>
      <c r="S464" s="28">
        <v>387.37</v>
      </c>
      <c r="T464" s="30">
        <v>1.7666666666666667E-2</v>
      </c>
      <c r="U464" s="27">
        <v>0.77500000000000002</v>
      </c>
      <c r="V464" s="14" t="s">
        <v>36</v>
      </c>
      <c r="W464" s="14" t="s">
        <v>36</v>
      </c>
      <c r="X464" s="14" t="s">
        <v>36</v>
      </c>
      <c r="Y464" s="30">
        <v>0.11</v>
      </c>
      <c r="Z464" s="48" t="s">
        <v>36</v>
      </c>
      <c r="AA464" s="48" t="s">
        <v>36</v>
      </c>
      <c r="AB464" s="30">
        <v>24.833333333333332</v>
      </c>
      <c r="AC464" s="29"/>
      <c r="AD464" s="12"/>
    </row>
    <row r="465" spans="1:30" ht="11.25" customHeight="1">
      <c r="A465" s="14">
        <f t="shared" si="21"/>
        <v>411</v>
      </c>
      <c r="B465" s="12" t="s">
        <v>461</v>
      </c>
      <c r="C465" s="27">
        <v>55.004333333333335</v>
      </c>
      <c r="D465" s="28">
        <v>259.60476916666664</v>
      </c>
      <c r="E465" s="28">
        <v>1086.1863541933333</v>
      </c>
      <c r="F465" s="27">
        <v>28.702083333333334</v>
      </c>
      <c r="G465" s="39">
        <v>15.193666666666667</v>
      </c>
      <c r="H465" s="28">
        <v>158.25533333333334</v>
      </c>
      <c r="I465" s="29">
        <v>0</v>
      </c>
      <c r="J465" s="37" t="s">
        <v>0</v>
      </c>
      <c r="K465" s="27">
        <v>1.3260000000000003</v>
      </c>
      <c r="L465" s="28">
        <v>10.675333333333333</v>
      </c>
      <c r="M465" s="28">
        <v>14.595000000000001</v>
      </c>
      <c r="N465" s="25">
        <f t="shared" si="22"/>
        <v>411</v>
      </c>
      <c r="O465" s="38" t="s">
        <v>36</v>
      </c>
      <c r="P465" s="28">
        <v>252.23333333333335</v>
      </c>
      <c r="Q465" s="27">
        <v>1.2133333333333332</v>
      </c>
      <c r="R465" s="28">
        <v>95.935333333333347</v>
      </c>
      <c r="S465" s="28">
        <v>323.07333333333332</v>
      </c>
      <c r="T465" s="30">
        <v>6.0666666666666667E-2</v>
      </c>
      <c r="U465" s="27">
        <v>2.1713333333333331</v>
      </c>
      <c r="V465" s="14">
        <v>8.2200000000000006</v>
      </c>
      <c r="W465" s="14">
        <v>8.2200000000000006</v>
      </c>
      <c r="X465" s="14">
        <v>8.2200000000000006</v>
      </c>
      <c r="Y465" s="30">
        <v>0.10333333333333335</v>
      </c>
      <c r="Z465" s="30">
        <v>0.05</v>
      </c>
      <c r="AA465" s="38" t="s">
        <v>36</v>
      </c>
      <c r="AB465" s="30">
        <v>11.2</v>
      </c>
      <c r="AC465" s="29"/>
      <c r="AD465" s="12"/>
    </row>
    <row r="466" spans="1:30" ht="11.25" customHeight="1">
      <c r="A466" s="14">
        <f t="shared" si="21"/>
        <v>412</v>
      </c>
      <c r="B466" s="12" t="s">
        <v>462</v>
      </c>
      <c r="C466" s="37">
        <v>63.58</v>
      </c>
      <c r="D466" s="35">
        <v>254.53219999999999</v>
      </c>
      <c r="E466" s="41">
        <v>1064.9627247999999</v>
      </c>
      <c r="F466" s="40">
        <v>15.46</v>
      </c>
      <c r="G466" s="37">
        <v>20.9</v>
      </c>
      <c r="H466" s="35">
        <v>87.63</v>
      </c>
      <c r="I466" s="29">
        <v>0</v>
      </c>
      <c r="J466" s="37" t="s">
        <v>0</v>
      </c>
      <c r="K466" s="37">
        <v>0.75</v>
      </c>
      <c r="L466" s="35">
        <v>7.09</v>
      </c>
      <c r="M466" s="35">
        <v>21.5</v>
      </c>
      <c r="N466" s="25">
        <f t="shared" si="22"/>
        <v>412</v>
      </c>
      <c r="O466" s="54">
        <v>0.01</v>
      </c>
      <c r="P466" s="35">
        <v>154.18666666666667</v>
      </c>
      <c r="Q466" s="37">
        <v>0.71</v>
      </c>
      <c r="R466" s="35">
        <v>68.266666666666666</v>
      </c>
      <c r="S466" s="35">
        <v>190.19333333333336</v>
      </c>
      <c r="T466" s="44">
        <v>4.6666666666666669E-2</v>
      </c>
      <c r="U466" s="37">
        <v>1.3066666666666666</v>
      </c>
      <c r="V466" s="51">
        <v>6.586666666666666</v>
      </c>
      <c r="W466" s="51">
        <v>6.586666666666666</v>
      </c>
      <c r="X466" s="51">
        <v>6.586666666666666</v>
      </c>
      <c r="Y466" s="54">
        <v>0.09</v>
      </c>
      <c r="Z466" s="54">
        <v>6.3333333333333339E-2</v>
      </c>
      <c r="AA466" s="54" t="s">
        <v>36</v>
      </c>
      <c r="AB466" s="54">
        <v>3.3966666666666665</v>
      </c>
      <c r="AC466" s="40"/>
      <c r="AD466" s="12"/>
    </row>
    <row r="467" spans="1:30" ht="11.25" customHeight="1">
      <c r="A467" s="14">
        <f t="shared" si="21"/>
        <v>413</v>
      </c>
      <c r="B467" s="12" t="s">
        <v>463</v>
      </c>
      <c r="C467" s="27">
        <v>55.63</v>
      </c>
      <c r="D467" s="28">
        <v>232.88339666666667</v>
      </c>
      <c r="E467" s="28">
        <v>974.38413165333338</v>
      </c>
      <c r="F467" s="27">
        <v>29.175000000000001</v>
      </c>
      <c r="G467" s="39">
        <v>12.007333333333333</v>
      </c>
      <c r="H467" s="28">
        <v>145.10733333333334</v>
      </c>
      <c r="I467" s="29">
        <v>0</v>
      </c>
      <c r="J467" s="37" t="s">
        <v>0</v>
      </c>
      <c r="K467" s="27">
        <v>1.492</v>
      </c>
      <c r="L467" s="28">
        <v>12.249333333333334</v>
      </c>
      <c r="M467" s="28">
        <v>17.233999999999998</v>
      </c>
      <c r="N467" s="25">
        <f t="shared" si="22"/>
        <v>413</v>
      </c>
      <c r="O467" s="38" t="s">
        <v>36</v>
      </c>
      <c r="P467" s="28">
        <v>281.33666666666664</v>
      </c>
      <c r="Q467" s="27">
        <v>1.1693333333333333</v>
      </c>
      <c r="R467" s="28">
        <v>106.07966666666665</v>
      </c>
      <c r="S467" s="28">
        <v>382.21</v>
      </c>
      <c r="T467" s="30">
        <v>7.166666666666667E-2</v>
      </c>
      <c r="U467" s="27">
        <v>2.1816666666666666</v>
      </c>
      <c r="V467" s="25">
        <v>10.7</v>
      </c>
      <c r="W467" s="25">
        <v>10.7</v>
      </c>
      <c r="X467" s="25">
        <v>10.7</v>
      </c>
      <c r="Y467" s="30">
        <v>0.1</v>
      </c>
      <c r="Z467" s="30">
        <v>0.05</v>
      </c>
      <c r="AA467" s="38" t="s">
        <v>36</v>
      </c>
      <c r="AB467" s="30">
        <v>10.199999999999999</v>
      </c>
      <c r="AC467" s="29"/>
      <c r="AD467" s="12"/>
    </row>
    <row r="468" spans="1:30" ht="11.25" customHeight="1">
      <c r="A468" s="14">
        <f t="shared" si="21"/>
        <v>414</v>
      </c>
      <c r="B468" s="12" t="s">
        <v>464</v>
      </c>
      <c r="C468" s="37">
        <v>72.706666666666663</v>
      </c>
      <c r="D468" s="35">
        <v>161.79629999999997</v>
      </c>
      <c r="E468" s="41">
        <v>676.95571919999986</v>
      </c>
      <c r="F468" s="40">
        <v>17.57</v>
      </c>
      <c r="G468" s="37">
        <v>9.6199999999999992</v>
      </c>
      <c r="H468" s="35">
        <v>84.09</v>
      </c>
      <c r="I468" s="29">
        <v>0</v>
      </c>
      <c r="J468" s="37" t="s">
        <v>0</v>
      </c>
      <c r="K468" s="37">
        <v>0.88</v>
      </c>
      <c r="L468" s="35">
        <v>6.293333333333333</v>
      </c>
      <c r="M468" s="35">
        <v>26.33</v>
      </c>
      <c r="N468" s="25">
        <f t="shared" si="22"/>
        <v>414</v>
      </c>
      <c r="O468" s="54">
        <v>0.02</v>
      </c>
      <c r="P468" s="35">
        <v>187.28666666666666</v>
      </c>
      <c r="Q468" s="37">
        <v>0.90333333333333332</v>
      </c>
      <c r="R468" s="35">
        <v>79.74666666666667</v>
      </c>
      <c r="S468" s="35">
        <v>241.08666666666667</v>
      </c>
      <c r="T468" s="44">
        <v>5.6666666666666664E-2</v>
      </c>
      <c r="U468" s="37">
        <v>1.6733333333333331</v>
      </c>
      <c r="V468" s="51">
        <v>3.92</v>
      </c>
      <c r="W468" s="51">
        <v>3.92</v>
      </c>
      <c r="X468" s="51">
        <v>3.92</v>
      </c>
      <c r="Y468" s="54">
        <v>0.11666666666666665</v>
      </c>
      <c r="Z468" s="54">
        <v>0.06</v>
      </c>
      <c r="AA468" s="54" t="s">
        <v>36</v>
      </c>
      <c r="AB468" s="54">
        <v>4.0599999999999996</v>
      </c>
      <c r="AC468" s="40"/>
      <c r="AD468" s="12"/>
    </row>
    <row r="469" spans="1:30" ht="11.25" customHeight="1">
      <c r="A469" s="14">
        <f t="shared" si="21"/>
        <v>415</v>
      </c>
      <c r="B469" s="12" t="s">
        <v>465</v>
      </c>
      <c r="C469" s="37">
        <v>63.604666666666667</v>
      </c>
      <c r="D469" s="35">
        <v>214.83600000000001</v>
      </c>
      <c r="E469" s="41">
        <v>898.87382400000013</v>
      </c>
      <c r="F469" s="40">
        <v>13.15625</v>
      </c>
      <c r="G469" s="39">
        <v>16.177333333333333</v>
      </c>
      <c r="H469" s="28">
        <v>70.012</v>
      </c>
      <c r="I469" s="29">
        <v>4.1537499999999996</v>
      </c>
      <c r="J469" s="29" t="s">
        <v>174</v>
      </c>
      <c r="K469" s="27">
        <v>2.9079999999999999</v>
      </c>
      <c r="L469" s="28">
        <v>34.062333333333335</v>
      </c>
      <c r="M469" s="28">
        <v>24.523</v>
      </c>
      <c r="N469" s="25">
        <f t="shared" si="22"/>
        <v>415</v>
      </c>
      <c r="O469" s="30">
        <v>0.35733333333333334</v>
      </c>
      <c r="P469" s="28">
        <v>140.71700000000001</v>
      </c>
      <c r="Q469" s="27">
        <v>1.8913333333333331</v>
      </c>
      <c r="R469" s="28">
        <v>869.45899999999995</v>
      </c>
      <c r="S469" s="28">
        <v>382.58699999999999</v>
      </c>
      <c r="T469" s="30">
        <v>0.16200000000000001</v>
      </c>
      <c r="U469" s="27">
        <v>1.7016666666666669</v>
      </c>
      <c r="V469" s="25" t="s">
        <v>36</v>
      </c>
      <c r="W469" s="25"/>
      <c r="X469" s="25"/>
      <c r="Y469" s="30">
        <v>5.6666666666666664E-2</v>
      </c>
      <c r="Z469" s="30">
        <v>8.3333333333333329E-2</v>
      </c>
      <c r="AA469" s="30">
        <v>3.6666666666666674E-2</v>
      </c>
      <c r="AB469" s="38">
        <v>3.5333333333333337</v>
      </c>
      <c r="AC469" s="40"/>
      <c r="AD469" s="12"/>
    </row>
    <row r="470" spans="1:30" ht="11.25" customHeight="1">
      <c r="A470" s="14">
        <f t="shared" si="21"/>
        <v>416</v>
      </c>
      <c r="B470" s="12" t="s">
        <v>466</v>
      </c>
      <c r="C470" s="37">
        <v>52.456666666666671</v>
      </c>
      <c r="D470" s="35">
        <v>258.28300000000002</v>
      </c>
      <c r="E470" s="41">
        <v>1080.656072</v>
      </c>
      <c r="F470" s="40">
        <v>19.972916666666666</v>
      </c>
      <c r="G470" s="39">
        <v>17.012333333333334</v>
      </c>
      <c r="H470" s="28">
        <v>48.901333333333334</v>
      </c>
      <c r="I470" s="29">
        <v>6.3200833333333284</v>
      </c>
      <c r="J470" s="29" t="s">
        <v>174</v>
      </c>
      <c r="K470" s="27">
        <v>4.2380000000000004</v>
      </c>
      <c r="L470" s="28">
        <v>62.385666666666673</v>
      </c>
      <c r="M470" s="28">
        <v>59.701666666666661</v>
      </c>
      <c r="N470" s="25">
        <f t="shared" si="22"/>
        <v>416</v>
      </c>
      <c r="O470" s="30">
        <v>0.52166666666666672</v>
      </c>
      <c r="P470" s="28">
        <v>324.45999999999998</v>
      </c>
      <c r="Q470" s="27">
        <v>3.0166666666666671</v>
      </c>
      <c r="R470" s="28">
        <v>1251.8009999999999</v>
      </c>
      <c r="S470" s="28">
        <v>660.09366666666665</v>
      </c>
      <c r="T470" s="30">
        <v>0.17466666666666666</v>
      </c>
      <c r="U470" s="27">
        <v>3.1803333333333335</v>
      </c>
      <c r="V470" s="25" t="s">
        <v>36</v>
      </c>
      <c r="W470" s="25"/>
      <c r="X470" s="25"/>
      <c r="Y470" s="30">
        <v>0.13333333333333333</v>
      </c>
      <c r="Z470" s="30">
        <v>5.6666666666666671E-2</v>
      </c>
      <c r="AA470" s="38" t="s">
        <v>36</v>
      </c>
      <c r="AB470" s="30">
        <v>2.7333333333333329</v>
      </c>
      <c r="AC470" s="40"/>
      <c r="AD470" s="12"/>
    </row>
    <row r="471" spans="1:30" ht="11.25" customHeight="1">
      <c r="A471" s="14">
        <f t="shared" si="21"/>
        <v>417</v>
      </c>
      <c r="B471" s="12" t="s">
        <v>467</v>
      </c>
      <c r="C471" s="37">
        <v>59.227666666666664</v>
      </c>
      <c r="D471" s="35">
        <v>209.83166666666671</v>
      </c>
      <c r="E471" s="41">
        <v>877.93569333333357</v>
      </c>
      <c r="F471" s="40">
        <v>13.15625</v>
      </c>
      <c r="G471" s="39">
        <v>12.430333333333332</v>
      </c>
      <c r="H471" s="28">
        <v>58.527000000000008</v>
      </c>
      <c r="I471" s="29">
        <v>11.333416666666674</v>
      </c>
      <c r="J471" s="29" t="s">
        <v>174</v>
      </c>
      <c r="K471" s="27">
        <v>3.8523333333333327</v>
      </c>
      <c r="L471" s="28">
        <v>56.213666666666676</v>
      </c>
      <c r="M471" s="28">
        <v>47.566666666666663</v>
      </c>
      <c r="N471" s="25">
        <f t="shared" si="22"/>
        <v>417</v>
      </c>
      <c r="O471" s="30">
        <v>0.39766666666666667</v>
      </c>
      <c r="P471" s="28">
        <v>262.67</v>
      </c>
      <c r="Q471" s="27">
        <v>2.6389999999999998</v>
      </c>
      <c r="R471" s="28">
        <v>1090.3343333333335</v>
      </c>
      <c r="S471" s="28">
        <v>537.56033333333335</v>
      </c>
      <c r="T471" s="30">
        <v>0.18</v>
      </c>
      <c r="U471" s="27">
        <v>3.0183333333333331</v>
      </c>
      <c r="V471" s="25" t="s">
        <v>36</v>
      </c>
      <c r="W471" s="25"/>
      <c r="X471" s="25"/>
      <c r="Y471" s="30">
        <v>0.17666666666666667</v>
      </c>
      <c r="Z471" s="30">
        <v>5.6666666666666664E-2</v>
      </c>
      <c r="AA471" s="38" t="s">
        <v>36</v>
      </c>
      <c r="AB471" s="30">
        <v>5.7666666666666657</v>
      </c>
      <c r="AC471" s="40"/>
      <c r="AD471" s="12"/>
    </row>
    <row r="472" spans="1:30" ht="11.25" customHeight="1">
      <c r="A472" s="14">
        <f t="shared" si="21"/>
        <v>418</v>
      </c>
      <c r="B472" s="12" t="s">
        <v>468</v>
      </c>
      <c r="C472" s="27">
        <v>64.760666666666665</v>
      </c>
      <c r="D472" s="28">
        <v>218.10881416666666</v>
      </c>
      <c r="E472" s="28">
        <v>912.56727847333332</v>
      </c>
      <c r="F472" s="27">
        <v>14.239583333333334</v>
      </c>
      <c r="G472" s="39">
        <v>17.439666666666668</v>
      </c>
      <c r="H472" s="28">
        <v>64.126333333333335</v>
      </c>
      <c r="I472" s="29">
        <v>0</v>
      </c>
      <c r="J472" s="37" t="s">
        <v>0</v>
      </c>
      <c r="K472" s="27">
        <v>3.28</v>
      </c>
      <c r="L472" s="28">
        <v>10.837666666666665</v>
      </c>
      <c r="M472" s="28">
        <v>18.965999999999998</v>
      </c>
      <c r="N472" s="25">
        <f t="shared" si="22"/>
        <v>418</v>
      </c>
      <c r="O472" s="30">
        <v>5.2999999999999999E-2</v>
      </c>
      <c r="P472" s="28">
        <v>181.50666666666666</v>
      </c>
      <c r="Q472" s="27">
        <v>0.46566666666666667</v>
      </c>
      <c r="R472" s="28">
        <v>1125.8113333333333</v>
      </c>
      <c r="S472" s="28">
        <v>279.73200000000003</v>
      </c>
      <c r="T472" s="30">
        <v>5.4333333333333338E-2</v>
      </c>
      <c r="U472" s="27">
        <v>0.69400000000000006</v>
      </c>
      <c r="V472" s="25" t="s">
        <v>36</v>
      </c>
      <c r="W472" s="25"/>
      <c r="X472" s="25"/>
      <c r="Y472" s="30">
        <v>0.11</v>
      </c>
      <c r="Z472" s="30">
        <v>5.3333333333333337E-2</v>
      </c>
      <c r="AA472" s="31" t="s">
        <v>36</v>
      </c>
      <c r="AB472" s="30">
        <v>4.5999999999999996</v>
      </c>
      <c r="AC472" s="29"/>
      <c r="AD472" s="12"/>
    </row>
    <row r="473" spans="1:30" ht="11.25" customHeight="1">
      <c r="A473" s="14">
        <f t="shared" si="21"/>
        <v>419</v>
      </c>
      <c r="B473" s="12" t="s">
        <v>469</v>
      </c>
      <c r="C473" s="29">
        <v>59.570666666666661</v>
      </c>
      <c r="D473" s="28">
        <v>245.46100666666663</v>
      </c>
      <c r="E473" s="28">
        <v>1027.0088518933333</v>
      </c>
      <c r="F473" s="27">
        <v>18.316666666666666</v>
      </c>
      <c r="G473" s="29">
        <v>18.541999999999998</v>
      </c>
      <c r="H473" s="25">
        <v>75.786000000000001</v>
      </c>
      <c r="I473" s="29">
        <v>0</v>
      </c>
      <c r="J473" s="37" t="s">
        <v>0</v>
      </c>
      <c r="K473" s="29">
        <v>3.7916666666666665</v>
      </c>
      <c r="L473" s="25">
        <v>15.481666666666667</v>
      </c>
      <c r="M473" s="25">
        <v>29.191999999999997</v>
      </c>
      <c r="N473" s="25">
        <f t="shared" si="22"/>
        <v>419</v>
      </c>
      <c r="O473" s="38">
        <v>0.10366666666666667</v>
      </c>
      <c r="P473" s="25">
        <v>262.06666666666666</v>
      </c>
      <c r="Q473" s="29">
        <v>0.78933333333333333</v>
      </c>
      <c r="R473" s="25">
        <v>1373.8936666666666</v>
      </c>
      <c r="S473" s="25">
        <v>363.7936666666667</v>
      </c>
      <c r="T473" s="38">
        <v>3.7666666666666661E-2</v>
      </c>
      <c r="U473" s="29">
        <v>1.1646666666666665</v>
      </c>
      <c r="V473" s="25" t="s">
        <v>36</v>
      </c>
      <c r="W473" s="25"/>
      <c r="X473" s="25"/>
      <c r="Y473" s="38">
        <v>0.11</v>
      </c>
      <c r="Z473" s="38">
        <v>0.05</v>
      </c>
      <c r="AA473" s="31" t="s">
        <v>36</v>
      </c>
      <c r="AB473" s="30">
        <v>5.666666666666667</v>
      </c>
      <c r="AC473" s="29"/>
      <c r="AD473" s="12"/>
    </row>
    <row r="474" spans="1:30" ht="11.25" customHeight="1">
      <c r="A474" s="14">
        <f t="shared" si="21"/>
        <v>420</v>
      </c>
      <c r="B474" s="12" t="s">
        <v>470</v>
      </c>
      <c r="C474" s="29">
        <v>58.582999999999998</v>
      </c>
      <c r="D474" s="28">
        <v>243.6585675</v>
      </c>
      <c r="E474" s="28">
        <v>1019.4674464200001</v>
      </c>
      <c r="F474" s="27">
        <v>18.189583333333335</v>
      </c>
      <c r="G474" s="29">
        <v>18.402333333333335</v>
      </c>
      <c r="H474" s="25">
        <v>80.478333333333339</v>
      </c>
      <c r="I474" s="29">
        <v>0</v>
      </c>
      <c r="J474" s="37" t="s">
        <v>0</v>
      </c>
      <c r="K474" s="29">
        <v>3.8223333333333334</v>
      </c>
      <c r="L474" s="25">
        <v>13.925333333333333</v>
      </c>
      <c r="M474" s="25">
        <v>21.100333333333335</v>
      </c>
      <c r="N474" s="25">
        <f t="shared" si="22"/>
        <v>420</v>
      </c>
      <c r="O474" s="38">
        <v>9.9000000000000019E-2</v>
      </c>
      <c r="P474" s="25">
        <v>228.01666666666665</v>
      </c>
      <c r="Q474" s="29">
        <v>0.72266666666666668</v>
      </c>
      <c r="R474" s="25">
        <v>1351.4936666666665</v>
      </c>
      <c r="S474" s="25">
        <v>355.99700000000001</v>
      </c>
      <c r="T474" s="38">
        <v>9.3000000000000013E-2</v>
      </c>
      <c r="U474" s="29">
        <v>1.0296666666666667</v>
      </c>
      <c r="V474" s="25" t="s">
        <v>36</v>
      </c>
      <c r="W474" s="25"/>
      <c r="X474" s="25"/>
      <c r="Y474" s="38">
        <v>0.11666666666666665</v>
      </c>
      <c r="Z474" s="38">
        <v>0.04</v>
      </c>
      <c r="AA474" s="31" t="s">
        <v>36</v>
      </c>
      <c r="AB474" s="30">
        <v>5.9666666666666659</v>
      </c>
      <c r="AC474" s="29"/>
      <c r="AD474" s="12"/>
    </row>
    <row r="475" spans="1:30" ht="11.25" customHeight="1">
      <c r="A475" s="14">
        <f t="shared" si="21"/>
        <v>421</v>
      </c>
      <c r="B475" s="12" t="s">
        <v>471</v>
      </c>
      <c r="C475" s="27">
        <v>62.482666666666667</v>
      </c>
      <c r="D475" s="28">
        <v>227.20345083333331</v>
      </c>
      <c r="E475" s="28">
        <v>950.61923828666659</v>
      </c>
      <c r="F475" s="27">
        <v>16.064583333333331</v>
      </c>
      <c r="G475" s="64">
        <v>17.584</v>
      </c>
      <c r="H475" s="28">
        <v>52.926666666666669</v>
      </c>
      <c r="I475" s="29">
        <v>0</v>
      </c>
      <c r="J475" s="29" t="s">
        <v>0</v>
      </c>
      <c r="K475" s="27">
        <v>3.206666666666667</v>
      </c>
      <c r="L475" s="28">
        <v>6.1336666666666666</v>
      </c>
      <c r="M475" s="28">
        <v>14.047333333333333</v>
      </c>
      <c r="N475" s="25">
        <f t="shared" si="22"/>
        <v>421</v>
      </c>
      <c r="O475" s="97">
        <v>6.000000000000001E-3</v>
      </c>
      <c r="P475" s="28">
        <v>157.47666666666666</v>
      </c>
      <c r="Q475" s="27">
        <v>0.4443333333333333</v>
      </c>
      <c r="R475" s="28">
        <v>1175.7223333333332</v>
      </c>
      <c r="S475" s="28">
        <v>316.3293333333333</v>
      </c>
      <c r="T475" s="30">
        <v>4.4000000000000004E-2</v>
      </c>
      <c r="U475" s="27">
        <v>1.3579999999999999</v>
      </c>
      <c r="V475" s="25" t="s">
        <v>36</v>
      </c>
      <c r="W475" s="25"/>
      <c r="X475" s="25"/>
      <c r="Y475" s="30">
        <v>0.49</v>
      </c>
      <c r="Z475" s="30">
        <v>5.3333333333333337E-2</v>
      </c>
      <c r="AA475" s="38" t="s">
        <v>36</v>
      </c>
      <c r="AB475" s="30">
        <v>2.6</v>
      </c>
      <c r="AC475" s="29"/>
      <c r="AD475" s="12"/>
    </row>
    <row r="476" spans="1:30" ht="11.25" customHeight="1">
      <c r="A476" s="14">
        <f t="shared" si="21"/>
        <v>422</v>
      </c>
      <c r="B476" s="12" t="s">
        <v>472</v>
      </c>
      <c r="C476" s="27">
        <v>54.609333333333332</v>
      </c>
      <c r="D476" s="28">
        <v>279.54358916666666</v>
      </c>
      <c r="E476" s="28">
        <v>1169.6103770733334</v>
      </c>
      <c r="F476" s="27">
        <v>20.452083333333334</v>
      </c>
      <c r="G476" s="39">
        <v>21.309666666666669</v>
      </c>
      <c r="H476" s="28">
        <v>74.705333333333343</v>
      </c>
      <c r="I476" s="29">
        <v>0</v>
      </c>
      <c r="J476" s="37" t="s">
        <v>0</v>
      </c>
      <c r="K476" s="27">
        <v>3.863</v>
      </c>
      <c r="L476" s="28">
        <v>8.4756666666666671</v>
      </c>
      <c r="M476" s="28">
        <v>18.217666666666666</v>
      </c>
      <c r="N476" s="25">
        <f t="shared" si="22"/>
        <v>422</v>
      </c>
      <c r="O476" s="97">
        <v>1.1000000000000001E-2</v>
      </c>
      <c r="P476" s="28">
        <v>210.78</v>
      </c>
      <c r="Q476" s="27">
        <v>0.86866666666666659</v>
      </c>
      <c r="R476" s="28">
        <v>1431.5936666666666</v>
      </c>
      <c r="S476" s="28">
        <v>408.94033333333329</v>
      </c>
      <c r="T476" s="30">
        <v>0.06</v>
      </c>
      <c r="U476" s="27">
        <v>3.0819999999999994</v>
      </c>
      <c r="V476" s="25" t="s">
        <v>36</v>
      </c>
      <c r="W476" s="25"/>
      <c r="X476" s="25"/>
      <c r="Y476" s="30">
        <v>0.41333333333333333</v>
      </c>
      <c r="Z476" s="30">
        <v>6.6666666666666666E-2</v>
      </c>
      <c r="AA476" s="38" t="s">
        <v>36</v>
      </c>
      <c r="AB476" s="30">
        <v>5.833333333333333</v>
      </c>
      <c r="AC476" s="29"/>
      <c r="AD476" s="12"/>
    </row>
    <row r="477" spans="1:30" ht="11.25" customHeight="1">
      <c r="A477" s="14">
        <f t="shared" si="21"/>
        <v>423</v>
      </c>
      <c r="B477" s="12" t="s">
        <v>473</v>
      </c>
      <c r="C477" s="29">
        <v>50.479333333333329</v>
      </c>
      <c r="D477" s="28">
        <v>296.48960916666658</v>
      </c>
      <c r="E477" s="28">
        <v>1240.5125247533331</v>
      </c>
      <c r="F477" s="27">
        <v>23.168749999999999</v>
      </c>
      <c r="G477" s="39">
        <v>21.902333333333331</v>
      </c>
      <c r="H477" s="25">
        <v>81.704333333333338</v>
      </c>
      <c r="I477" s="29">
        <v>0</v>
      </c>
      <c r="J477" s="37" t="s">
        <v>0</v>
      </c>
      <c r="K477" s="29">
        <v>4.0033333333333339</v>
      </c>
      <c r="L477" s="25">
        <v>8.1386666666666674</v>
      </c>
      <c r="M477" s="25">
        <v>18.785</v>
      </c>
      <c r="N477" s="25">
        <f t="shared" si="22"/>
        <v>423</v>
      </c>
      <c r="O477" s="97">
        <v>1.2000000000000002E-2</v>
      </c>
      <c r="P477" s="25">
        <v>209.81333333333336</v>
      </c>
      <c r="Q477" s="29">
        <v>1.0113333333333332</v>
      </c>
      <c r="R477" s="25">
        <v>1455.8603333333333</v>
      </c>
      <c r="S477" s="25">
        <v>426.60033333333331</v>
      </c>
      <c r="T477" s="38">
        <v>7.166666666666667E-2</v>
      </c>
      <c r="U477" s="29">
        <v>3.4753333333333334</v>
      </c>
      <c r="V477" s="25" t="s">
        <v>36</v>
      </c>
      <c r="W477" s="25"/>
      <c r="X477" s="25"/>
      <c r="Y477" s="38">
        <v>0.39666666666666667</v>
      </c>
      <c r="Z477" s="38">
        <v>7.0000000000000007E-2</v>
      </c>
      <c r="AA477" s="31" t="s">
        <v>36</v>
      </c>
      <c r="AB477" s="30">
        <v>6.6</v>
      </c>
      <c r="AC477" s="29"/>
      <c r="AD477" s="12"/>
    </row>
    <row r="478" spans="1:30" s="98" customFormat="1" ht="11.25" customHeight="1">
      <c r="A478" s="108">
        <f>A477+1</f>
        <v>424</v>
      </c>
      <c r="B478" s="98" t="s">
        <v>57</v>
      </c>
      <c r="C478" s="99">
        <v>56.439333333333337</v>
      </c>
      <c r="D478" s="100">
        <v>268.8199890167316</v>
      </c>
      <c r="E478" s="100">
        <v>1124.7428340460051</v>
      </c>
      <c r="F478" s="101">
        <v>11.952083333333334</v>
      </c>
      <c r="G478" s="99">
        <v>21.649333333333335</v>
      </c>
      <c r="H478" s="102">
        <v>82.760666666666665</v>
      </c>
      <c r="I478" s="101">
        <v>5.8159166666666602</v>
      </c>
      <c r="J478" s="107" t="s">
        <v>0</v>
      </c>
      <c r="K478" s="99">
        <v>4.1433333333333335</v>
      </c>
      <c r="L478" s="102">
        <v>66.546999999999997</v>
      </c>
      <c r="M478" s="102">
        <v>19.143333333333334</v>
      </c>
      <c r="N478" s="25">
        <f t="shared" si="22"/>
        <v>424</v>
      </c>
      <c r="O478" s="103">
        <v>0.11233333333333334</v>
      </c>
      <c r="P478" s="102">
        <v>215.67399999999998</v>
      </c>
      <c r="Q478" s="99">
        <v>1.4696666666666667</v>
      </c>
      <c r="R478" s="102">
        <v>1212.1670000000001</v>
      </c>
      <c r="S478" s="102">
        <v>247.28200000000001</v>
      </c>
      <c r="T478" s="103">
        <v>7.7666666666666662E-2</v>
      </c>
      <c r="U478" s="99">
        <v>1.0193333333333332</v>
      </c>
      <c r="V478" s="102">
        <v>24.553333333333331</v>
      </c>
      <c r="W478" s="102"/>
      <c r="X478" s="102"/>
      <c r="Y478" s="103">
        <v>0.14333333333333334</v>
      </c>
      <c r="Z478" s="103">
        <v>6.3333333333333339E-2</v>
      </c>
      <c r="AA478" s="103" t="s">
        <v>36</v>
      </c>
      <c r="AB478" s="103">
        <v>3.0033333333333334</v>
      </c>
      <c r="AC478" s="107"/>
    </row>
    <row r="479" spans="1:30" ht="11.25" customHeight="1">
      <c r="A479" s="14">
        <f>A478+1</f>
        <v>425</v>
      </c>
      <c r="B479" s="12" t="s">
        <v>474</v>
      </c>
      <c r="C479" s="27">
        <v>65.322999999999993</v>
      </c>
      <c r="D479" s="28">
        <v>163.07139793137708</v>
      </c>
      <c r="E479" s="28">
        <v>682.29072894488172</v>
      </c>
      <c r="F479" s="27">
        <v>26.202083333333331</v>
      </c>
      <c r="G479" s="39">
        <v>5.6749999999999998</v>
      </c>
      <c r="H479" s="28">
        <v>91.238000000000014</v>
      </c>
      <c r="I479" s="29">
        <v>0</v>
      </c>
      <c r="J479" s="29" t="s">
        <v>0</v>
      </c>
      <c r="K479" s="27">
        <v>2.2333333333333334</v>
      </c>
      <c r="L479" s="28">
        <v>13.840999999999999</v>
      </c>
      <c r="M479" s="28">
        <v>11.543333333333335</v>
      </c>
      <c r="N479" s="25">
        <f t="shared" si="22"/>
        <v>425</v>
      </c>
      <c r="O479" s="97">
        <v>1.8333333333333333E-2</v>
      </c>
      <c r="P479" s="28">
        <v>197.36133333333331</v>
      </c>
      <c r="Q479" s="27">
        <v>0.58666666666666656</v>
      </c>
      <c r="R479" s="28">
        <v>627.87566666666669</v>
      </c>
      <c r="S479" s="28">
        <v>175.12400000000002</v>
      </c>
      <c r="T479" s="30">
        <v>3.0666666666666665E-2</v>
      </c>
      <c r="U479" s="27">
        <v>1.2113333333333334</v>
      </c>
      <c r="V479" s="25" t="s">
        <v>36</v>
      </c>
      <c r="W479" s="25" t="s">
        <v>36</v>
      </c>
      <c r="X479" s="25" t="s">
        <v>36</v>
      </c>
      <c r="Y479" s="30">
        <v>0.06</v>
      </c>
      <c r="Z479" s="38" t="s">
        <v>36</v>
      </c>
      <c r="AA479" s="38" t="s">
        <v>36</v>
      </c>
      <c r="AB479" s="30">
        <v>6.2333333333333334</v>
      </c>
      <c r="AC479" s="29"/>
      <c r="AD479" s="12"/>
    </row>
    <row r="480" spans="1:30" ht="11.25" customHeight="1">
      <c r="A480" s="14">
        <f t="shared" ref="A480:A502" si="23">A479+1</f>
        <v>426</v>
      </c>
      <c r="B480" s="12" t="s">
        <v>475</v>
      </c>
      <c r="C480" s="27">
        <v>78.176666666666662</v>
      </c>
      <c r="D480" s="28">
        <v>93.722433826128636</v>
      </c>
      <c r="E480" s="28">
        <v>392.13466312852222</v>
      </c>
      <c r="F480" s="27">
        <v>18.083333333333332</v>
      </c>
      <c r="G480" s="39">
        <v>1.83</v>
      </c>
      <c r="H480" s="28">
        <v>68.162666666666667</v>
      </c>
      <c r="I480" s="29">
        <v>0</v>
      </c>
      <c r="J480" s="37" t="s">
        <v>0</v>
      </c>
      <c r="K480" s="27">
        <v>2.46</v>
      </c>
      <c r="L480" s="28">
        <v>9.881333333333334</v>
      </c>
      <c r="M480" s="28">
        <v>18.843333333333334</v>
      </c>
      <c r="N480" s="25">
        <f t="shared" si="22"/>
        <v>426</v>
      </c>
      <c r="O480" s="38" t="s">
        <v>36</v>
      </c>
      <c r="P480" s="28">
        <v>216.67033333333333</v>
      </c>
      <c r="Q480" s="29">
        <v>0.874</v>
      </c>
      <c r="R480" s="25">
        <v>710.68299999999999</v>
      </c>
      <c r="S480" s="28">
        <v>281.35399999999998</v>
      </c>
      <c r="T480" s="30">
        <v>0.35699999999999998</v>
      </c>
      <c r="U480" s="27">
        <v>1.4363333333333335</v>
      </c>
      <c r="V480" s="25" t="s">
        <v>36</v>
      </c>
      <c r="W480" s="25" t="s">
        <v>36</v>
      </c>
      <c r="X480" s="25" t="s">
        <v>36</v>
      </c>
      <c r="Y480" s="30">
        <v>6.3333333333333339E-2</v>
      </c>
      <c r="Z480" s="38" t="s">
        <v>36</v>
      </c>
      <c r="AA480" s="38" t="s">
        <v>36</v>
      </c>
      <c r="AB480" s="30">
        <v>4.2333333333333334</v>
      </c>
      <c r="AC480" s="29"/>
      <c r="AD480" s="12"/>
    </row>
    <row r="481" spans="1:33" ht="11.25" customHeight="1">
      <c r="A481" s="14">
        <f t="shared" si="23"/>
        <v>427</v>
      </c>
      <c r="B481" s="12" t="s">
        <v>58</v>
      </c>
      <c r="C481" s="27">
        <v>67.703333333333333</v>
      </c>
      <c r="D481" s="28">
        <v>164.11533659299215</v>
      </c>
      <c r="E481" s="28">
        <v>686.65856830507914</v>
      </c>
      <c r="F481" s="27">
        <v>21.5</v>
      </c>
      <c r="G481" s="27">
        <v>8.0166666666666657</v>
      </c>
      <c r="H481" s="28">
        <v>56.383333333333333</v>
      </c>
      <c r="I481" s="29">
        <v>0</v>
      </c>
      <c r="J481" s="10" t="s">
        <v>0</v>
      </c>
      <c r="K481" s="27">
        <v>0.99</v>
      </c>
      <c r="L481" s="28">
        <v>6.11</v>
      </c>
      <c r="M481" s="28">
        <v>24.074333333333332</v>
      </c>
      <c r="N481" s="25">
        <f t="shared" si="22"/>
        <v>427</v>
      </c>
      <c r="O481" s="31" t="s">
        <v>36</v>
      </c>
      <c r="P481" s="28">
        <v>195.16333333333333</v>
      </c>
      <c r="Q481" s="27">
        <v>0.53333333333333333</v>
      </c>
      <c r="R481" s="28">
        <v>54.29</v>
      </c>
      <c r="S481" s="28">
        <v>334.99133333333339</v>
      </c>
      <c r="T481" s="30">
        <v>7.0250000000000007E-2</v>
      </c>
      <c r="U481" s="27">
        <v>1.43</v>
      </c>
      <c r="V481" s="46" t="s">
        <v>36</v>
      </c>
      <c r="W481" s="46" t="s">
        <v>36</v>
      </c>
      <c r="X481" s="46" t="s">
        <v>36</v>
      </c>
      <c r="Y481" s="30">
        <v>0.89666666666666661</v>
      </c>
      <c r="Z481" s="31" t="s">
        <v>36</v>
      </c>
      <c r="AA481" s="31" t="s">
        <v>36</v>
      </c>
      <c r="AB481" s="38">
        <v>2.6466666666666665</v>
      </c>
      <c r="AC481" s="10"/>
      <c r="AD481" s="12"/>
    </row>
    <row r="482" spans="1:33" s="98" customFormat="1" ht="11.25" customHeight="1">
      <c r="A482" s="14">
        <f t="shared" si="23"/>
        <v>428</v>
      </c>
      <c r="B482" s="98" t="s">
        <v>623</v>
      </c>
      <c r="C482" s="99">
        <v>47.326666666666675</v>
      </c>
      <c r="D482" s="100">
        <v>311.1690453348557</v>
      </c>
      <c r="E482" s="100">
        <v>1301.9312856810363</v>
      </c>
      <c r="F482" s="101">
        <v>33.747916666666669</v>
      </c>
      <c r="G482" s="99">
        <v>18.521666666666665</v>
      </c>
      <c r="H482" s="102">
        <v>126.30233333333335</v>
      </c>
      <c r="I482" s="101">
        <v>0</v>
      </c>
      <c r="J482" s="107" t="s">
        <v>0</v>
      </c>
      <c r="K482" s="99">
        <v>1.5543333333333333</v>
      </c>
      <c r="L482" s="102">
        <v>69.145666666666671</v>
      </c>
      <c r="M482" s="102">
        <v>29.125</v>
      </c>
      <c r="N482" s="25">
        <f>A482</f>
        <v>428</v>
      </c>
      <c r="O482" s="103">
        <v>7.6666666666666662E-3</v>
      </c>
      <c r="P482" s="102">
        <v>289.87433333333337</v>
      </c>
      <c r="Q482" s="99">
        <v>0.82100000000000006</v>
      </c>
      <c r="R482" s="102">
        <v>63.026999999999994</v>
      </c>
      <c r="S482" s="102">
        <v>403.51333333333332</v>
      </c>
      <c r="T482" s="103">
        <v>6.5000000000000002E-2</v>
      </c>
      <c r="U482" s="99">
        <v>2.1643333333333334</v>
      </c>
      <c r="V482" s="102">
        <v>9.74</v>
      </c>
      <c r="W482" s="102">
        <v>9.74</v>
      </c>
      <c r="X482" s="102">
        <v>9.74</v>
      </c>
      <c r="Y482" s="103">
        <v>0.33666666666666667</v>
      </c>
      <c r="Z482" s="103" t="s">
        <v>36</v>
      </c>
      <c r="AA482" s="103" t="s">
        <v>36</v>
      </c>
      <c r="AB482" s="103">
        <v>3.2466666666666666</v>
      </c>
      <c r="AC482" s="107"/>
    </row>
    <row r="483" spans="1:33" ht="11.25" customHeight="1">
      <c r="A483" s="14">
        <f t="shared" si="23"/>
        <v>429</v>
      </c>
      <c r="B483" s="12" t="s">
        <v>476</v>
      </c>
      <c r="C483" s="27">
        <v>51.843666666666671</v>
      </c>
      <c r="D483" s="28">
        <v>280.08403490277129</v>
      </c>
      <c r="E483" s="28">
        <v>1171.8716020331951</v>
      </c>
      <c r="F483" s="27">
        <v>28.889583333333331</v>
      </c>
      <c r="G483" s="27">
        <v>17.375333333333334</v>
      </c>
      <c r="H483" s="28">
        <v>81.682666666666663</v>
      </c>
      <c r="I483" s="29">
        <v>0</v>
      </c>
      <c r="J483" s="10" t="s">
        <v>0</v>
      </c>
      <c r="K483" s="27">
        <v>1.2483333333333333</v>
      </c>
      <c r="L483" s="49">
        <v>34.31366666666667</v>
      </c>
      <c r="M483" s="28">
        <v>24.741</v>
      </c>
      <c r="N483" s="25">
        <f t="shared" si="22"/>
        <v>429</v>
      </c>
      <c r="O483" s="31" t="s">
        <v>36</v>
      </c>
      <c r="P483" s="28">
        <v>229.4383333333333</v>
      </c>
      <c r="Q483" s="27">
        <v>0.86466666666666658</v>
      </c>
      <c r="R483" s="28">
        <v>51.445</v>
      </c>
      <c r="S483" s="28">
        <v>366.416</v>
      </c>
      <c r="T483" s="30">
        <v>5.566666666666667E-2</v>
      </c>
      <c r="U483" s="27">
        <v>2.3466666666666671</v>
      </c>
      <c r="V483" s="46" t="s">
        <v>36</v>
      </c>
      <c r="W483" s="46" t="s">
        <v>36</v>
      </c>
      <c r="X483" s="46" t="s">
        <v>36</v>
      </c>
      <c r="Y483" s="30">
        <v>0.76666666666666661</v>
      </c>
      <c r="Z483" s="30">
        <v>0.13666666666666669</v>
      </c>
      <c r="AA483" s="48">
        <v>0.03</v>
      </c>
      <c r="AB483" s="38">
        <v>1.9233333333333331</v>
      </c>
      <c r="AC483" s="10"/>
      <c r="AD483" s="12"/>
    </row>
    <row r="484" spans="1:33" ht="11.25" customHeight="1">
      <c r="A484" s="14">
        <f t="shared" si="23"/>
        <v>430</v>
      </c>
      <c r="B484" s="12" t="s">
        <v>477</v>
      </c>
      <c r="C484" s="27">
        <v>36.92</v>
      </c>
      <c r="D484" s="28">
        <v>402.16844745083654</v>
      </c>
      <c r="E484" s="28">
        <v>1682.6727841343002</v>
      </c>
      <c r="F484" s="27">
        <v>30.22291666666667</v>
      </c>
      <c r="G484" s="27">
        <v>30.279</v>
      </c>
      <c r="H484" s="28">
        <v>112.85633333333334</v>
      </c>
      <c r="I484" s="29">
        <v>0</v>
      </c>
      <c r="J484" s="10" t="s">
        <v>0</v>
      </c>
      <c r="K484" s="27">
        <v>1.3746666666666665</v>
      </c>
      <c r="L484" s="28">
        <v>16.771833333333333</v>
      </c>
      <c r="M484" s="28">
        <v>14.042333333333334</v>
      </c>
      <c r="N484" s="25">
        <f t="shared" si="22"/>
        <v>430</v>
      </c>
      <c r="O484" s="31" t="s">
        <v>36</v>
      </c>
      <c r="P484" s="28">
        <v>200.78033333333335</v>
      </c>
      <c r="Q484" s="27">
        <v>1.0369999999999999</v>
      </c>
      <c r="R484" s="25">
        <v>62.679333333333339</v>
      </c>
      <c r="S484" s="28">
        <v>245.97066666666669</v>
      </c>
      <c r="T484" s="30">
        <v>7.2666666666666671E-2</v>
      </c>
      <c r="U484" s="27">
        <v>3.0976666666666666</v>
      </c>
      <c r="V484" s="46" t="s">
        <v>36</v>
      </c>
      <c r="W484" s="46" t="s">
        <v>36</v>
      </c>
      <c r="X484" s="46" t="s">
        <v>36</v>
      </c>
      <c r="Y484" s="30">
        <v>0.71333333333333326</v>
      </c>
      <c r="Z484" s="30">
        <v>5.3333333333333337E-2</v>
      </c>
      <c r="AA484" s="31" t="s">
        <v>36</v>
      </c>
      <c r="AB484" s="30">
        <v>10.633333333333333</v>
      </c>
      <c r="AC484" s="10"/>
      <c r="AD484" s="12"/>
    </row>
    <row r="485" spans="1:33" ht="11.25" customHeight="1">
      <c r="A485" s="14">
        <f t="shared" si="23"/>
        <v>431</v>
      </c>
      <c r="B485" s="12" t="s">
        <v>478</v>
      </c>
      <c r="C485" s="27">
        <v>61.21</v>
      </c>
      <c r="D485" s="28">
        <v>255.60634206136066</v>
      </c>
      <c r="E485" s="28">
        <v>1069.4569351847331</v>
      </c>
      <c r="F485" s="27">
        <v>18</v>
      </c>
      <c r="G485" s="27">
        <v>19.816666666666666</v>
      </c>
      <c r="H485" s="28">
        <v>68.825000000000003</v>
      </c>
      <c r="I485" s="29">
        <v>0</v>
      </c>
      <c r="J485" s="10" t="s">
        <v>0</v>
      </c>
      <c r="K485" s="27">
        <v>0.92333333333333334</v>
      </c>
      <c r="L485" s="25">
        <v>14.527333333333333</v>
      </c>
      <c r="M485" s="28">
        <v>17.969333333333335</v>
      </c>
      <c r="N485" s="25">
        <f t="shared" si="22"/>
        <v>431</v>
      </c>
      <c r="O485" s="38" t="s">
        <v>36</v>
      </c>
      <c r="P485" s="28">
        <v>159.08099999999999</v>
      </c>
      <c r="Q485" s="27">
        <v>0.89966666666666661</v>
      </c>
      <c r="R485" s="28">
        <v>87.981666666666683</v>
      </c>
      <c r="S485" s="28">
        <v>248.22966666666665</v>
      </c>
      <c r="T485" s="30">
        <v>5.4333333333333338E-2</v>
      </c>
      <c r="U485" s="27">
        <v>2.2736666666666667</v>
      </c>
      <c r="V485" s="46" t="s">
        <v>36</v>
      </c>
      <c r="W485" s="46" t="s">
        <v>36</v>
      </c>
      <c r="X485" s="46" t="s">
        <v>36</v>
      </c>
      <c r="Y485" s="30">
        <v>0.62333333333333341</v>
      </c>
      <c r="Z485" s="38" t="s">
        <v>36</v>
      </c>
      <c r="AA485" s="38" t="s">
        <v>36</v>
      </c>
      <c r="AB485" s="30">
        <v>8.2666666666666675</v>
      </c>
      <c r="AC485" s="10"/>
      <c r="AD485" s="12"/>
    </row>
    <row r="486" spans="1:33" ht="11.25" customHeight="1">
      <c r="A486" s="14">
        <f t="shared" si="23"/>
        <v>432</v>
      </c>
      <c r="B486" s="12" t="s">
        <v>479</v>
      </c>
      <c r="C486" s="27">
        <v>56.560666666666663</v>
      </c>
      <c r="D486" s="28">
        <v>210.2346655796369</v>
      </c>
      <c r="E486" s="28">
        <v>879.62184078520079</v>
      </c>
      <c r="F486" s="27">
        <v>35.725000000000001</v>
      </c>
      <c r="G486" s="27">
        <v>6.3956666666666671</v>
      </c>
      <c r="H486" s="28">
        <v>103.077</v>
      </c>
      <c r="I486" s="29">
        <v>0</v>
      </c>
      <c r="J486" s="10" t="s">
        <v>0</v>
      </c>
      <c r="K486" s="27">
        <v>1.3659999999999999</v>
      </c>
      <c r="L486" s="28">
        <v>19.511333333333337</v>
      </c>
      <c r="M486" s="28">
        <v>18.142333333333333</v>
      </c>
      <c r="N486" s="25">
        <f t="shared" si="22"/>
        <v>432</v>
      </c>
      <c r="O486" s="38" t="s">
        <v>36</v>
      </c>
      <c r="P486" s="28">
        <v>238.36433333333335</v>
      </c>
      <c r="Q486" s="27">
        <v>0.45733333333333331</v>
      </c>
      <c r="R486" s="28">
        <v>38.923999999999999</v>
      </c>
      <c r="S486" s="28">
        <v>311.13866666666667</v>
      </c>
      <c r="T486" s="30">
        <v>2.5000000000000001E-2</v>
      </c>
      <c r="U486" s="27">
        <v>1.7583333333333335</v>
      </c>
      <c r="V486" s="46" t="s">
        <v>36</v>
      </c>
      <c r="W486" s="46" t="s">
        <v>36</v>
      </c>
      <c r="X486" s="46" t="s">
        <v>36</v>
      </c>
      <c r="Y486" s="30">
        <v>0.7466666666666667</v>
      </c>
      <c r="Z486" s="30">
        <v>6.6666666666666666E-2</v>
      </c>
      <c r="AA486" s="30">
        <v>0.10666666666666667</v>
      </c>
      <c r="AB486" s="30">
        <v>12.433333333333332</v>
      </c>
      <c r="AC486" s="10"/>
      <c r="AD486" s="12"/>
    </row>
    <row r="487" spans="1:33" ht="11.25" customHeight="1">
      <c r="A487" s="14">
        <f t="shared" si="23"/>
        <v>433</v>
      </c>
      <c r="B487" s="12" t="s">
        <v>480</v>
      </c>
      <c r="C487" s="27">
        <v>67.733333333333334</v>
      </c>
      <c r="D487" s="28">
        <v>175.62519525011379</v>
      </c>
      <c r="E487" s="28">
        <v>734.81581692647615</v>
      </c>
      <c r="F487" s="27">
        <v>22.604166666666668</v>
      </c>
      <c r="G487" s="27">
        <v>8.77</v>
      </c>
      <c r="H487" s="28">
        <v>55.387333333333338</v>
      </c>
      <c r="I487" s="29">
        <v>0</v>
      </c>
      <c r="J487" s="10" t="s">
        <v>0</v>
      </c>
      <c r="K487" s="27">
        <v>1.0266666666666666</v>
      </c>
      <c r="L487" s="28">
        <v>4.1550000000000002</v>
      </c>
      <c r="M487" s="28">
        <v>23.914999999999999</v>
      </c>
      <c r="N487" s="25">
        <f t="shared" si="22"/>
        <v>433</v>
      </c>
      <c r="O487" s="31" t="s">
        <v>36</v>
      </c>
      <c r="P487" s="28">
        <v>194.52099999999999</v>
      </c>
      <c r="Q487" s="29">
        <v>0.47333333333333333</v>
      </c>
      <c r="R487" s="28">
        <v>53.067666666666668</v>
      </c>
      <c r="S487" s="28">
        <v>334.38399999999996</v>
      </c>
      <c r="T487" s="30">
        <v>8.0000000000000002E-3</v>
      </c>
      <c r="U487" s="27">
        <v>0.93166666666666664</v>
      </c>
      <c r="V487" s="46" t="s">
        <v>36</v>
      </c>
      <c r="W487" s="46" t="s">
        <v>36</v>
      </c>
      <c r="X487" s="46" t="s">
        <v>36</v>
      </c>
      <c r="Y487" s="30">
        <v>0.94666666666666666</v>
      </c>
      <c r="Z487" s="31" t="s">
        <v>36</v>
      </c>
      <c r="AA487" s="31" t="s">
        <v>36</v>
      </c>
      <c r="AB487" s="30">
        <v>13.833333333333334</v>
      </c>
      <c r="AC487" s="10"/>
      <c r="AD487" s="12"/>
    </row>
    <row r="488" spans="1:33" ht="11.25" customHeight="1">
      <c r="A488" s="14">
        <f t="shared" si="23"/>
        <v>434</v>
      </c>
      <c r="B488" s="12" t="s">
        <v>481</v>
      </c>
      <c r="C488" s="27">
        <v>59.666666666666664</v>
      </c>
      <c r="D488" s="28">
        <v>258.49175833333334</v>
      </c>
      <c r="E488" s="28">
        <v>1081.5295168666667</v>
      </c>
      <c r="F488" s="27">
        <v>18.520833333333332</v>
      </c>
      <c r="G488" s="27">
        <v>19.89</v>
      </c>
      <c r="H488" s="28">
        <v>83.007999999999996</v>
      </c>
      <c r="I488" s="29">
        <v>0</v>
      </c>
      <c r="J488" s="10" t="s">
        <v>0</v>
      </c>
      <c r="K488" s="27">
        <v>2.0433333333333334</v>
      </c>
      <c r="L488" s="28">
        <v>5.4426666666666668</v>
      </c>
      <c r="M488" s="28">
        <v>2.0706666666666664</v>
      </c>
      <c r="N488" s="25">
        <f t="shared" si="22"/>
        <v>434</v>
      </c>
      <c r="O488" s="97">
        <v>5.3333333333333332E-3</v>
      </c>
      <c r="P488" s="28">
        <v>30.791</v>
      </c>
      <c r="Q488" s="27">
        <v>1.4076666666666666</v>
      </c>
      <c r="R488" s="28">
        <v>615.60199999999998</v>
      </c>
      <c r="S488" s="28">
        <v>228.46433333333334</v>
      </c>
      <c r="T488" s="30">
        <v>0.23133333333333331</v>
      </c>
      <c r="U488" s="27">
        <v>0.56866666666666665</v>
      </c>
      <c r="V488" s="46" t="s">
        <v>36</v>
      </c>
      <c r="W488" s="46" t="s">
        <v>36</v>
      </c>
      <c r="X488" s="46" t="s">
        <v>36</v>
      </c>
      <c r="Y488" s="30">
        <v>7.3333333333333348E-2</v>
      </c>
      <c r="Z488" s="30">
        <v>0.03</v>
      </c>
      <c r="AA488" s="38" t="s">
        <v>36</v>
      </c>
      <c r="AB488" s="38" t="s">
        <v>36</v>
      </c>
      <c r="AC488" s="10"/>
      <c r="AD488" s="12"/>
    </row>
    <row r="489" spans="1:33" ht="11.25" customHeight="1">
      <c r="A489" s="14">
        <f t="shared" si="23"/>
        <v>435</v>
      </c>
      <c r="B489" s="12" t="s">
        <v>482</v>
      </c>
      <c r="C489" s="27">
        <v>49.256333333333338</v>
      </c>
      <c r="D489" s="28">
        <v>262.25960666666663</v>
      </c>
      <c r="E489" s="28">
        <v>1097.2941942933332</v>
      </c>
      <c r="F489" s="27">
        <v>32.133333333333333</v>
      </c>
      <c r="G489" s="27">
        <v>13.863666666666667</v>
      </c>
      <c r="H489" s="28">
        <v>109.79833333333335</v>
      </c>
      <c r="I489" s="29">
        <v>0</v>
      </c>
      <c r="J489" s="10" t="s">
        <v>0</v>
      </c>
      <c r="K489" s="27">
        <v>1.4473333333333331</v>
      </c>
      <c r="L489" s="28">
        <v>17.588999999999999</v>
      </c>
      <c r="M489" s="28">
        <v>27.346999999999998</v>
      </c>
      <c r="N489" s="25">
        <f t="shared" si="22"/>
        <v>435</v>
      </c>
      <c r="O489" s="97">
        <v>1.2333333333333335E-2</v>
      </c>
      <c r="P489" s="28">
        <v>247.08933333333334</v>
      </c>
      <c r="Q489" s="27">
        <v>1.2516666666666667</v>
      </c>
      <c r="R489" s="28">
        <v>62.406333333333329</v>
      </c>
      <c r="S489" s="28">
        <v>395.19033333333329</v>
      </c>
      <c r="T489" s="30">
        <v>9.3333333333333338E-2</v>
      </c>
      <c r="U489" s="27">
        <v>3.2546666666666666</v>
      </c>
      <c r="V489" s="46" t="s">
        <v>36</v>
      </c>
      <c r="W489" s="46" t="s">
        <v>36</v>
      </c>
      <c r="X489" s="46" t="s">
        <v>36</v>
      </c>
      <c r="Y489" s="30">
        <v>0.77333333333333343</v>
      </c>
      <c r="Z489" s="30">
        <v>0.09</v>
      </c>
      <c r="AA489" s="38" t="s">
        <v>36</v>
      </c>
      <c r="AB489" s="30">
        <v>6.5666666666666664</v>
      </c>
      <c r="AC489" s="10"/>
      <c r="AD489" s="12"/>
    </row>
    <row r="490" spans="1:33" ht="11.25" customHeight="1">
      <c r="A490" s="14">
        <f t="shared" si="23"/>
        <v>436</v>
      </c>
      <c r="B490" s="12" t="s">
        <v>483</v>
      </c>
      <c r="C490" s="27">
        <v>67.08</v>
      </c>
      <c r="D490" s="28">
        <v>186.05574999999999</v>
      </c>
      <c r="E490" s="28">
        <v>778.45725800000002</v>
      </c>
      <c r="F490" s="27">
        <v>20.125</v>
      </c>
      <c r="G490" s="27">
        <v>11.1</v>
      </c>
      <c r="H490" s="28">
        <v>58.68633333333333</v>
      </c>
      <c r="I490" s="29">
        <v>0</v>
      </c>
      <c r="J490" s="10" t="s">
        <v>0</v>
      </c>
      <c r="K490" s="27">
        <v>1.0233333333333334</v>
      </c>
      <c r="L490" s="28">
        <v>12.935666666666668</v>
      </c>
      <c r="M490" s="28">
        <v>22.882333333333335</v>
      </c>
      <c r="N490" s="25">
        <f t="shared" si="22"/>
        <v>436</v>
      </c>
      <c r="O490" s="124" t="s">
        <v>36</v>
      </c>
      <c r="P490" s="28">
        <v>192.47900000000001</v>
      </c>
      <c r="Q490" s="27">
        <v>0.88733333333333331</v>
      </c>
      <c r="R490" s="28">
        <v>101.89333333333333</v>
      </c>
      <c r="S490" s="28">
        <v>255.58266666666665</v>
      </c>
      <c r="T490" s="30">
        <v>0.16266666666666665</v>
      </c>
      <c r="U490" s="27">
        <v>1.7309999999999999</v>
      </c>
      <c r="V490" s="46" t="s">
        <v>36</v>
      </c>
      <c r="W490" s="46" t="s">
        <v>36</v>
      </c>
      <c r="X490" s="46" t="s">
        <v>36</v>
      </c>
      <c r="Y490" s="30">
        <v>1.0633333333333335</v>
      </c>
      <c r="Z490" s="30">
        <v>5.6666666666666664E-2</v>
      </c>
      <c r="AA490" s="38" t="s">
        <v>36</v>
      </c>
      <c r="AB490" s="30">
        <v>5.666666666666667</v>
      </c>
      <c r="AC490" s="10"/>
      <c r="AD490" s="12"/>
    </row>
    <row r="491" spans="1:33" ht="11.25" customHeight="1">
      <c r="A491" s="91"/>
      <c r="B491" s="5"/>
      <c r="C491" s="7"/>
      <c r="D491" s="8"/>
      <c r="E491" s="8"/>
      <c r="F491" s="7"/>
      <c r="G491" s="7"/>
      <c r="H491" s="8"/>
      <c r="I491" s="7" t="s">
        <v>93</v>
      </c>
      <c r="J491" s="7" t="s">
        <v>21</v>
      </c>
      <c r="K491" s="7"/>
      <c r="L491" s="8"/>
      <c r="M491" s="8"/>
      <c r="N491" s="115"/>
      <c r="O491" s="9"/>
      <c r="P491" s="8"/>
      <c r="Q491" s="7"/>
      <c r="R491" s="8"/>
      <c r="S491" s="8"/>
      <c r="T491" s="9"/>
      <c r="U491" s="7"/>
      <c r="V491" s="8"/>
      <c r="W491" s="8"/>
      <c r="X491" s="8"/>
      <c r="Y491" s="9"/>
      <c r="Z491" s="9"/>
      <c r="AA491" s="9"/>
      <c r="AB491" s="9"/>
      <c r="AC491" s="7" t="s">
        <v>94</v>
      </c>
      <c r="AD491" s="5"/>
    </row>
    <row r="492" spans="1:33" ht="11.25" customHeight="1" thickBot="1">
      <c r="A492" s="92" t="s">
        <v>95</v>
      </c>
      <c r="B492" s="12"/>
      <c r="C492" s="10" t="s">
        <v>19</v>
      </c>
      <c r="D492" s="148" t="s">
        <v>96</v>
      </c>
      <c r="E492" s="148"/>
      <c r="F492" s="10" t="s">
        <v>20</v>
      </c>
      <c r="G492" s="10" t="s">
        <v>97</v>
      </c>
      <c r="H492" s="14" t="s">
        <v>35</v>
      </c>
      <c r="I492" s="10" t="s">
        <v>98</v>
      </c>
      <c r="J492" s="10" t="s">
        <v>99</v>
      </c>
      <c r="K492" s="10" t="s">
        <v>22</v>
      </c>
      <c r="L492" s="14" t="s">
        <v>23</v>
      </c>
      <c r="M492" s="14" t="s">
        <v>24</v>
      </c>
      <c r="N492" s="25" t="str">
        <f>A492</f>
        <v>Número do</v>
      </c>
      <c r="O492" s="15" t="s">
        <v>25</v>
      </c>
      <c r="P492" s="14" t="s">
        <v>26</v>
      </c>
      <c r="Q492" s="10" t="s">
        <v>27</v>
      </c>
      <c r="R492" s="14" t="s">
        <v>28</v>
      </c>
      <c r="S492" s="14" t="s">
        <v>29</v>
      </c>
      <c r="T492" s="15" t="s">
        <v>30</v>
      </c>
      <c r="U492" s="10" t="s">
        <v>31</v>
      </c>
      <c r="V492" s="14" t="s">
        <v>32</v>
      </c>
      <c r="W492" s="14" t="s">
        <v>100</v>
      </c>
      <c r="X492" s="14" t="s">
        <v>101</v>
      </c>
      <c r="Y492" s="15" t="s">
        <v>33</v>
      </c>
      <c r="Z492" s="15" t="s">
        <v>34</v>
      </c>
      <c r="AA492" s="15" t="s">
        <v>102</v>
      </c>
      <c r="AB492" s="15" t="s">
        <v>103</v>
      </c>
      <c r="AC492" s="10" t="s">
        <v>92</v>
      </c>
      <c r="AD492" s="12"/>
    </row>
    <row r="493" spans="1:33" ht="11.25" customHeight="1">
      <c r="A493" s="93" t="s">
        <v>104</v>
      </c>
      <c r="B493" s="17" t="s">
        <v>105</v>
      </c>
      <c r="C493" s="18" t="s">
        <v>106</v>
      </c>
      <c r="D493" s="19" t="s">
        <v>107</v>
      </c>
      <c r="E493" s="19" t="s">
        <v>108</v>
      </c>
      <c r="F493" s="18" t="s">
        <v>109</v>
      </c>
      <c r="G493" s="18" t="s">
        <v>109</v>
      </c>
      <c r="H493" s="19" t="s">
        <v>110</v>
      </c>
      <c r="I493" s="18" t="s">
        <v>109</v>
      </c>
      <c r="J493" s="18" t="s">
        <v>109</v>
      </c>
      <c r="K493" s="18" t="s">
        <v>109</v>
      </c>
      <c r="L493" s="19" t="s">
        <v>110</v>
      </c>
      <c r="M493" s="19" t="s">
        <v>110</v>
      </c>
      <c r="N493" s="114" t="str">
        <f>A493</f>
        <v>Alimento</v>
      </c>
      <c r="O493" s="20" t="s">
        <v>110</v>
      </c>
      <c r="P493" s="19" t="s">
        <v>110</v>
      </c>
      <c r="Q493" s="18" t="s">
        <v>110</v>
      </c>
      <c r="R493" s="19" t="s">
        <v>110</v>
      </c>
      <c r="S493" s="19" t="s">
        <v>110</v>
      </c>
      <c r="T493" s="20" t="s">
        <v>110</v>
      </c>
      <c r="U493" s="18" t="s">
        <v>110</v>
      </c>
      <c r="V493" s="19" t="s">
        <v>111</v>
      </c>
      <c r="W493" s="19" t="s">
        <v>111</v>
      </c>
      <c r="X493" s="19" t="s">
        <v>111</v>
      </c>
      <c r="Y493" s="20" t="s">
        <v>110</v>
      </c>
      <c r="Z493" s="20" t="s">
        <v>110</v>
      </c>
      <c r="AA493" s="20" t="s">
        <v>110</v>
      </c>
      <c r="AB493" s="20" t="s">
        <v>110</v>
      </c>
      <c r="AC493" s="18" t="s">
        <v>110</v>
      </c>
      <c r="AD493" s="17"/>
    </row>
    <row r="494" spans="1:33" ht="11.25" customHeight="1">
      <c r="A494" s="14">
        <f>A490+1</f>
        <v>437</v>
      </c>
      <c r="B494" s="12" t="s">
        <v>484</v>
      </c>
      <c r="C494" s="27">
        <v>43.789666666666669</v>
      </c>
      <c r="D494" s="28">
        <v>377.41525749999994</v>
      </c>
      <c r="E494" s="28">
        <v>1579.1054373799998</v>
      </c>
      <c r="F494" s="27">
        <v>15.581250000000001</v>
      </c>
      <c r="G494" s="27">
        <v>34.466000000000001</v>
      </c>
      <c r="H494" s="28">
        <v>89.093666666666664</v>
      </c>
      <c r="I494" s="29">
        <v>0</v>
      </c>
      <c r="J494" s="10" t="s">
        <v>0</v>
      </c>
      <c r="K494" s="27">
        <v>3.4993333333333339</v>
      </c>
      <c r="L494" s="28">
        <v>21.629000000000001</v>
      </c>
      <c r="M494" s="28">
        <v>3.595333333333333</v>
      </c>
      <c r="N494" s="25">
        <f t="shared" si="22"/>
        <v>437</v>
      </c>
      <c r="O494" s="97">
        <v>1.2000000000000002E-2</v>
      </c>
      <c r="P494" s="28">
        <v>42.393999999999998</v>
      </c>
      <c r="Q494" s="27">
        <v>0.62333333333333341</v>
      </c>
      <c r="R494" s="28">
        <v>1157.6653333333334</v>
      </c>
      <c r="S494" s="28">
        <v>23.760666666666669</v>
      </c>
      <c r="T494" s="30">
        <v>4.7000000000000007E-2</v>
      </c>
      <c r="U494" s="27">
        <v>1.4106666666666667</v>
      </c>
      <c r="V494" s="25" t="s">
        <v>36</v>
      </c>
      <c r="W494" s="25" t="s">
        <v>36</v>
      </c>
      <c r="X494" s="25" t="s">
        <v>36</v>
      </c>
      <c r="Y494" s="30">
        <v>0.20333333333333334</v>
      </c>
      <c r="Z494" s="30">
        <v>5.6666666666666664E-2</v>
      </c>
      <c r="AA494" s="38" t="s">
        <v>36</v>
      </c>
      <c r="AB494" s="30">
        <v>1.4333333333333333</v>
      </c>
      <c r="AC494" s="10"/>
      <c r="AD494" s="12"/>
    </row>
    <row r="495" spans="1:33" s="3" customFormat="1" ht="11.25" customHeight="1">
      <c r="A495" s="14">
        <f t="shared" si="23"/>
        <v>438</v>
      </c>
      <c r="B495" s="98" t="s">
        <v>638</v>
      </c>
      <c r="C495" s="99">
        <v>73.946333333333328</v>
      </c>
      <c r="D495" s="100">
        <v>127.84921266563737</v>
      </c>
      <c r="E495" s="100">
        <v>534.92110579302675</v>
      </c>
      <c r="F495" s="101">
        <v>14.370833333333334</v>
      </c>
      <c r="G495" s="99">
        <v>6.7713333333333336</v>
      </c>
      <c r="H495" s="108">
        <v>39.512333333333338</v>
      </c>
      <c r="I495" s="101">
        <v>1.3975</v>
      </c>
      <c r="J495" s="107" t="s">
        <v>0</v>
      </c>
      <c r="K495" s="99">
        <v>3.5139999999999998</v>
      </c>
      <c r="L495" s="102">
        <v>12.482333333333335</v>
      </c>
      <c r="M495" s="102">
        <v>17.041666666666668</v>
      </c>
      <c r="N495" s="25">
        <f t="shared" si="22"/>
        <v>438</v>
      </c>
      <c r="O495" s="103">
        <v>3.5333333333333335E-2</v>
      </c>
      <c r="P495" s="102">
        <v>273.87166666666667</v>
      </c>
      <c r="Q495" s="99">
        <v>0.67900000000000016</v>
      </c>
      <c r="R495" s="102">
        <v>1020.7716666666666</v>
      </c>
      <c r="S495" s="102">
        <v>294.58</v>
      </c>
      <c r="T495" s="103">
        <v>3.5000000000000003E-2</v>
      </c>
      <c r="U495" s="99">
        <v>1.3246666666666667</v>
      </c>
      <c r="V495" s="108" t="s">
        <v>36</v>
      </c>
      <c r="W495" s="108" t="s">
        <v>147</v>
      </c>
      <c r="X495" s="108" t="s">
        <v>147</v>
      </c>
      <c r="Y495" s="103">
        <v>0.62333333333333341</v>
      </c>
      <c r="Z495" s="103">
        <v>3.3333333333333333E-2</v>
      </c>
      <c r="AA495" s="103" t="s">
        <v>36</v>
      </c>
      <c r="AB495" s="103">
        <v>3.78</v>
      </c>
      <c r="AC495" s="99"/>
      <c r="AD495" s="98"/>
      <c r="AE495" s="98"/>
      <c r="AF495" s="98"/>
      <c r="AG495" s="98"/>
    </row>
    <row r="496" spans="1:33" s="3" customFormat="1" ht="11.25" customHeight="1">
      <c r="A496" s="14">
        <f t="shared" si="23"/>
        <v>439</v>
      </c>
      <c r="B496" s="98" t="s">
        <v>639</v>
      </c>
      <c r="C496" s="99">
        <v>77.180999999999997</v>
      </c>
      <c r="D496" s="100">
        <v>93.743280720869706</v>
      </c>
      <c r="E496" s="100">
        <v>392.22188653611886</v>
      </c>
      <c r="F496" s="101">
        <v>14.291666666666666</v>
      </c>
      <c r="G496" s="99">
        <v>2.7066666666666666</v>
      </c>
      <c r="H496" s="108">
        <v>35.773333333333333</v>
      </c>
      <c r="I496" s="101">
        <v>2.1456666666666697</v>
      </c>
      <c r="J496" s="107" t="s">
        <v>0</v>
      </c>
      <c r="K496" s="99">
        <v>3.6749999999999998</v>
      </c>
      <c r="L496" s="102">
        <v>23.274333333333331</v>
      </c>
      <c r="M496" s="102">
        <v>17.513333333333332</v>
      </c>
      <c r="N496" s="25">
        <f t="shared" si="22"/>
        <v>439</v>
      </c>
      <c r="O496" s="103">
        <v>4.1333333333333333E-2</v>
      </c>
      <c r="P496" s="102">
        <v>244.06233333333333</v>
      </c>
      <c r="Q496" s="99">
        <v>0.82766666666666655</v>
      </c>
      <c r="R496" s="102">
        <v>1039.1849999999999</v>
      </c>
      <c r="S496" s="102">
        <v>307.30166666666668</v>
      </c>
      <c r="T496" s="103">
        <v>4.2666666666666665E-2</v>
      </c>
      <c r="U496" s="99">
        <v>1.4589999999999999</v>
      </c>
      <c r="V496" s="108" t="s">
        <v>36</v>
      </c>
      <c r="W496" s="108" t="s">
        <v>147</v>
      </c>
      <c r="X496" s="108" t="s">
        <v>147</v>
      </c>
      <c r="Y496" s="103">
        <v>0.5033333333333333</v>
      </c>
      <c r="Z496" s="103">
        <v>0.03</v>
      </c>
      <c r="AA496" s="103" t="s">
        <v>36</v>
      </c>
      <c r="AB496" s="103">
        <v>4.003333333333333</v>
      </c>
      <c r="AC496" s="99"/>
      <c r="AD496" s="98"/>
      <c r="AE496" s="98"/>
      <c r="AF496" s="98"/>
      <c r="AG496" s="98"/>
    </row>
    <row r="497" spans="1:33" s="142" customFormat="1" ht="11.25" customHeight="1">
      <c r="A497" s="14">
        <f t="shared" si="23"/>
        <v>440</v>
      </c>
      <c r="B497" s="98" t="s">
        <v>77</v>
      </c>
      <c r="C497" s="99">
        <v>69.018000000000015</v>
      </c>
      <c r="D497" s="100">
        <v>136.22887614158785</v>
      </c>
      <c r="E497" s="100">
        <v>569.9816177764036</v>
      </c>
      <c r="F497" s="101">
        <v>14.59375</v>
      </c>
      <c r="G497" s="99">
        <v>2.6763333333333335</v>
      </c>
      <c r="H497" s="102">
        <v>33.731999999999999</v>
      </c>
      <c r="I497" s="101">
        <v>12.86125</v>
      </c>
      <c r="J497" s="99">
        <v>1.8966666666666665</v>
      </c>
      <c r="K497" s="99">
        <v>0.85066666666666668</v>
      </c>
      <c r="L497" s="102">
        <v>15.618</v>
      </c>
      <c r="M497" s="102">
        <v>36.08</v>
      </c>
      <c r="N497" s="25">
        <f t="shared" si="22"/>
        <v>440</v>
      </c>
      <c r="O497" s="103">
        <v>0.76466666666666672</v>
      </c>
      <c r="P497" s="102">
        <v>174.37</v>
      </c>
      <c r="Q497" s="99">
        <v>2.1526666666666663</v>
      </c>
      <c r="R497" s="102">
        <v>39.893000000000001</v>
      </c>
      <c r="S497" s="102">
        <v>287.77799999999996</v>
      </c>
      <c r="T497" s="103">
        <v>0.51066666666666671</v>
      </c>
      <c r="U497" s="99">
        <v>4.1163333333333334</v>
      </c>
      <c r="V497" s="102" t="s">
        <v>36</v>
      </c>
      <c r="W497" s="102"/>
      <c r="X497" s="102"/>
      <c r="Y497" s="103">
        <v>4.3333333333333335E-2</v>
      </c>
      <c r="Z497" s="103">
        <v>0.04</v>
      </c>
      <c r="AA497" s="103" t="s">
        <v>36</v>
      </c>
      <c r="AB497" s="103">
        <v>1.8066666666666666</v>
      </c>
      <c r="AC497" s="99" t="s">
        <v>36</v>
      </c>
      <c r="AD497" s="98"/>
      <c r="AE497" s="98"/>
      <c r="AF497" s="98"/>
      <c r="AG497" s="98"/>
    </row>
    <row r="498" spans="1:33" s="143" customFormat="1" ht="11.25" customHeight="1">
      <c r="A498" s="14">
        <f t="shared" si="23"/>
        <v>441</v>
      </c>
      <c r="B498" s="2" t="s">
        <v>78</v>
      </c>
      <c r="C498" s="104">
        <v>74.509</v>
      </c>
      <c r="D498" s="100">
        <v>109.49066929475465</v>
      </c>
      <c r="E498" s="100">
        <v>458.10896032925348</v>
      </c>
      <c r="F498" s="101">
        <v>12.354166666666666</v>
      </c>
      <c r="G498" s="104">
        <v>1.6676666666666666</v>
      </c>
      <c r="H498" s="105">
        <v>26.934333333333331</v>
      </c>
      <c r="I498" s="101">
        <v>10.774166666666666</v>
      </c>
      <c r="J498" s="104">
        <v>1.6466666666666665</v>
      </c>
      <c r="K498" s="104">
        <v>0.69499999999999995</v>
      </c>
      <c r="L498" s="105">
        <v>12.088000000000001</v>
      </c>
      <c r="M498" s="105">
        <v>25.694333333333333</v>
      </c>
      <c r="N498" s="25">
        <f t="shared" si="22"/>
        <v>441</v>
      </c>
      <c r="O498" s="106">
        <v>0.39</v>
      </c>
      <c r="P498" s="105">
        <v>125.79</v>
      </c>
      <c r="Q498" s="104">
        <v>1.6539999999999999</v>
      </c>
      <c r="R498" s="105">
        <v>38.765999999999998</v>
      </c>
      <c r="S498" s="105">
        <v>241.73966666666669</v>
      </c>
      <c r="T498" s="106">
        <v>0.13200000000000001</v>
      </c>
      <c r="U498" s="104">
        <v>2.7533333333333334</v>
      </c>
      <c r="V498" s="102" t="s">
        <v>36</v>
      </c>
      <c r="W498" s="105"/>
      <c r="X498" s="105"/>
      <c r="Y498" s="106">
        <v>8.666666666666667E-2</v>
      </c>
      <c r="Z498" s="106">
        <v>0.03</v>
      </c>
      <c r="AA498" s="106" t="s">
        <v>36</v>
      </c>
      <c r="AB498" s="106">
        <v>1.2033333333333334</v>
      </c>
      <c r="AC498" s="104" t="s">
        <v>36</v>
      </c>
      <c r="AD498" s="2"/>
      <c r="AE498" s="2"/>
      <c r="AF498" s="2"/>
      <c r="AG498" s="2"/>
    </row>
    <row r="499" spans="1:33" s="142" customFormat="1" ht="11.25" customHeight="1">
      <c r="A499" s="14">
        <f t="shared" si="23"/>
        <v>442</v>
      </c>
      <c r="B499" s="98" t="s">
        <v>79</v>
      </c>
      <c r="C499" s="99">
        <v>53.963666666666676</v>
      </c>
      <c r="D499" s="100">
        <v>253.83130886964</v>
      </c>
      <c r="E499" s="100">
        <v>1062.0301963105737</v>
      </c>
      <c r="F499" s="101">
        <v>14.889583333333334</v>
      </c>
      <c r="G499" s="99">
        <v>15.798999999999999</v>
      </c>
      <c r="H499" s="102">
        <v>37.771666666666668</v>
      </c>
      <c r="I499" s="101">
        <v>12.337416666666657</v>
      </c>
      <c r="J499" s="107"/>
      <c r="K499" s="99">
        <v>3.0103333333333331</v>
      </c>
      <c r="L499" s="102">
        <v>21.725666666666665</v>
      </c>
      <c r="M499" s="102">
        <v>38.772666666666673</v>
      </c>
      <c r="N499" s="25">
        <f t="shared" si="22"/>
        <v>442</v>
      </c>
      <c r="O499" s="103">
        <v>0.72</v>
      </c>
      <c r="P499" s="102">
        <v>165.834</v>
      </c>
      <c r="Q499" s="99">
        <v>1.9526666666666668</v>
      </c>
      <c r="R499" s="102">
        <v>835.82500000000005</v>
      </c>
      <c r="S499" s="102">
        <v>322.46733333333333</v>
      </c>
      <c r="T499" s="103">
        <v>0.158</v>
      </c>
      <c r="U499" s="99">
        <v>2.782</v>
      </c>
      <c r="V499" s="102" t="s">
        <v>36</v>
      </c>
      <c r="W499" s="102"/>
      <c r="X499" s="102"/>
      <c r="Y499" s="103">
        <v>0.12333333333333334</v>
      </c>
      <c r="Z499" s="103">
        <v>0.10333333333333335</v>
      </c>
      <c r="AA499" s="103" t="s">
        <v>36</v>
      </c>
      <c r="AB499" s="103">
        <v>1.5033333333333332</v>
      </c>
      <c r="AC499" s="99" t="s">
        <v>36</v>
      </c>
      <c r="AD499" s="98"/>
      <c r="AE499" s="98"/>
      <c r="AF499" s="98"/>
      <c r="AG499" s="98"/>
    </row>
    <row r="500" spans="1:33" s="3" customFormat="1" ht="11.25" customHeight="1">
      <c r="A500" s="14">
        <f t="shared" si="23"/>
        <v>443</v>
      </c>
      <c r="B500" s="98" t="s">
        <v>13</v>
      </c>
      <c r="C500" s="99">
        <v>34.703333333333326</v>
      </c>
      <c r="D500" s="100">
        <v>397.8425065349341</v>
      </c>
      <c r="E500" s="100">
        <v>1664.5730473421643</v>
      </c>
      <c r="F500" s="101">
        <v>25.810416666666665</v>
      </c>
      <c r="G500" s="99">
        <v>30.641333333333336</v>
      </c>
      <c r="H500" s="102">
        <v>85.087333333333333</v>
      </c>
      <c r="I500" s="101">
        <v>2.9062500000000098</v>
      </c>
      <c r="J500" s="107" t="s">
        <v>0</v>
      </c>
      <c r="K500" s="99">
        <v>5.9386666666666672</v>
      </c>
      <c r="L500" s="102">
        <v>87.018333333333331</v>
      </c>
      <c r="M500" s="102">
        <v>29.914999999999999</v>
      </c>
      <c r="N500" s="25">
        <f t="shared" si="22"/>
        <v>443</v>
      </c>
      <c r="O500" s="103">
        <v>2.866666666666667E-2</v>
      </c>
      <c r="P500" s="102">
        <v>354.26800000000003</v>
      </c>
      <c r="Q500" s="99">
        <v>1.2530000000000001</v>
      </c>
      <c r="R500" s="102">
        <v>1574.1689999999999</v>
      </c>
      <c r="S500" s="102">
        <v>547.99899999999991</v>
      </c>
      <c r="T500" s="103">
        <v>4.7000000000000007E-2</v>
      </c>
      <c r="U500" s="99">
        <v>3.1545000000000001</v>
      </c>
      <c r="V500" s="102" t="s">
        <v>36</v>
      </c>
      <c r="W500" s="102"/>
      <c r="X500" s="102"/>
      <c r="Y500" s="103">
        <v>0.8833333333333333</v>
      </c>
      <c r="Z500" s="103">
        <v>0.23333333333333331</v>
      </c>
      <c r="AA500" s="103" t="s">
        <v>36</v>
      </c>
      <c r="AB500" s="103">
        <v>12.486666666666665</v>
      </c>
      <c r="AC500" s="107"/>
      <c r="AD500" s="98"/>
      <c r="AE500" s="98"/>
      <c r="AF500" s="98"/>
      <c r="AG500" s="98"/>
    </row>
    <row r="501" spans="1:33" ht="11.25" customHeight="1">
      <c r="A501" s="14">
        <f t="shared" si="23"/>
        <v>444</v>
      </c>
      <c r="B501" s="12" t="s">
        <v>485</v>
      </c>
      <c r="C501" s="27">
        <v>27.606666666666666</v>
      </c>
      <c r="D501" s="28">
        <v>592.53117499999985</v>
      </c>
      <c r="E501" s="28">
        <v>2479.1504361999996</v>
      </c>
      <c r="F501" s="27">
        <v>11.479166666666666</v>
      </c>
      <c r="G501" s="27">
        <v>60.256666666666661</v>
      </c>
      <c r="H501" s="28">
        <v>73.083666666666673</v>
      </c>
      <c r="I501" s="29">
        <v>0</v>
      </c>
      <c r="J501" s="10" t="s">
        <v>0</v>
      </c>
      <c r="K501" s="27">
        <v>0.30333333333333329</v>
      </c>
      <c r="L501" s="28">
        <v>2.3860000000000006</v>
      </c>
      <c r="M501" s="28">
        <v>3.5680000000000001</v>
      </c>
      <c r="N501" s="25">
        <f t="shared" si="22"/>
        <v>444</v>
      </c>
      <c r="O501" s="38" t="s">
        <v>36</v>
      </c>
      <c r="P501" s="28">
        <v>35.358666666666664</v>
      </c>
      <c r="Q501" s="27">
        <v>0.43933333333333335</v>
      </c>
      <c r="R501" s="28">
        <v>49.586666666666666</v>
      </c>
      <c r="S501" s="28">
        <v>57.57</v>
      </c>
      <c r="T501" s="30">
        <v>0.11233333333333333</v>
      </c>
      <c r="U501" s="27">
        <v>0.21066666666666667</v>
      </c>
      <c r="V501" s="25" t="s">
        <v>36</v>
      </c>
      <c r="W501" s="25" t="s">
        <v>36</v>
      </c>
      <c r="X501" s="25" t="s">
        <v>36</v>
      </c>
      <c r="Y501" s="38" t="s">
        <v>36</v>
      </c>
      <c r="Z501" s="38" t="s">
        <v>36</v>
      </c>
      <c r="AA501" s="38" t="s">
        <v>36</v>
      </c>
      <c r="AB501" s="30">
        <v>5.0999999999999996</v>
      </c>
      <c r="AC501" s="10"/>
      <c r="AD501" s="12"/>
    </row>
    <row r="502" spans="1:33" ht="11.25" customHeight="1">
      <c r="A502" s="14">
        <f t="shared" si="23"/>
        <v>445</v>
      </c>
      <c r="B502" s="12" t="s">
        <v>486</v>
      </c>
      <c r="C502" s="27">
        <v>6.325333333333333</v>
      </c>
      <c r="D502" s="28">
        <v>696.56400666666661</v>
      </c>
      <c r="E502" s="28">
        <v>2914.4238038933331</v>
      </c>
      <c r="F502" s="27">
        <v>27.283333333333331</v>
      </c>
      <c r="G502" s="27">
        <v>64.308666666666667</v>
      </c>
      <c r="H502" s="28">
        <v>89.463666666666654</v>
      </c>
      <c r="I502" s="29">
        <v>0</v>
      </c>
      <c r="J502" s="10" t="s">
        <v>0</v>
      </c>
      <c r="K502" s="27">
        <v>0.73333333333333339</v>
      </c>
      <c r="L502" s="28">
        <v>9.4433333333333334</v>
      </c>
      <c r="M502" s="28">
        <v>9.4603333333333328</v>
      </c>
      <c r="N502" s="25">
        <f t="shared" si="22"/>
        <v>445</v>
      </c>
      <c r="O502" s="97">
        <v>1.2000000000000002E-2</v>
      </c>
      <c r="P502" s="28">
        <v>94.715000000000003</v>
      </c>
      <c r="Q502" s="27">
        <v>0.86499999999999999</v>
      </c>
      <c r="R502" s="28">
        <v>124.85033333333335</v>
      </c>
      <c r="S502" s="28">
        <v>170.85900000000001</v>
      </c>
      <c r="T502" s="30">
        <v>9.8000000000000018E-2</v>
      </c>
      <c r="U502" s="27">
        <v>0.84266666666666667</v>
      </c>
      <c r="V502" s="25" t="s">
        <v>36</v>
      </c>
      <c r="W502" s="25" t="s">
        <v>36</v>
      </c>
      <c r="X502" s="25" t="s">
        <v>36</v>
      </c>
      <c r="Y502" s="38" t="s">
        <v>36</v>
      </c>
      <c r="Z502" s="38" t="s">
        <v>36</v>
      </c>
      <c r="AA502" s="38" t="s">
        <v>36</v>
      </c>
      <c r="AB502" s="30">
        <v>5.0333333333333332</v>
      </c>
      <c r="AC502" s="10"/>
      <c r="AD502" s="12"/>
    </row>
    <row r="503" spans="1:33" ht="11.25" customHeight="1">
      <c r="A503" s="13"/>
      <c r="B503" s="12"/>
      <c r="C503" s="10"/>
      <c r="D503" s="14"/>
      <c r="E503" s="14"/>
      <c r="F503" s="10"/>
      <c r="G503" s="10"/>
      <c r="H503" s="14"/>
      <c r="I503" s="29"/>
      <c r="J503" s="10"/>
      <c r="K503" s="10"/>
      <c r="L503" s="14"/>
      <c r="M503" s="14"/>
      <c r="N503" s="25"/>
      <c r="O503" s="15"/>
      <c r="P503" s="14"/>
      <c r="Q503" s="10"/>
      <c r="R503" s="14"/>
      <c r="S503" s="14"/>
      <c r="T503" s="15"/>
      <c r="U503" s="10"/>
      <c r="V503" s="14"/>
      <c r="W503" s="14"/>
      <c r="X503" s="14"/>
      <c r="Y503" s="15"/>
      <c r="Z503" s="15"/>
      <c r="AA503" s="15"/>
      <c r="AB503" s="15"/>
      <c r="AC503" s="10"/>
      <c r="AD503" s="12"/>
    </row>
    <row r="504" spans="1:33" ht="11.25" customHeight="1">
      <c r="A504" s="150" t="s">
        <v>487</v>
      </c>
      <c r="B504" s="150"/>
      <c r="C504" s="10"/>
      <c r="D504" s="14"/>
      <c r="E504" s="14"/>
      <c r="F504" s="10"/>
      <c r="G504" s="10"/>
      <c r="H504" s="14"/>
      <c r="I504" s="29"/>
      <c r="J504" s="10"/>
      <c r="K504" s="10"/>
      <c r="L504" s="14"/>
      <c r="M504" s="14"/>
      <c r="N504" s="25"/>
      <c r="O504" s="15"/>
      <c r="P504" s="14"/>
      <c r="Q504" s="10"/>
      <c r="R504" s="14"/>
      <c r="S504" s="14"/>
      <c r="T504" s="15"/>
      <c r="U504" s="10"/>
      <c r="V504" s="14"/>
      <c r="W504" s="14"/>
      <c r="X504" s="14"/>
      <c r="Y504" s="15"/>
      <c r="Z504" s="15"/>
      <c r="AA504" s="15"/>
      <c r="AB504" s="15"/>
      <c r="AC504" s="10"/>
      <c r="AD504" s="12"/>
    </row>
    <row r="505" spans="1:33" ht="11.25" customHeight="1">
      <c r="A505" s="14">
        <f>A502+1</f>
        <v>446</v>
      </c>
      <c r="B505" s="12" t="s">
        <v>488</v>
      </c>
      <c r="C505" s="37">
        <v>87.693333333333328</v>
      </c>
      <c r="D505" s="35">
        <v>55.164833333333306</v>
      </c>
      <c r="E505" s="41">
        <v>230.80966266666664</v>
      </c>
      <c r="F505" s="40">
        <v>2.1333333333333333</v>
      </c>
      <c r="G505" s="37">
        <v>1.9066666666666665</v>
      </c>
      <c r="H505" s="35">
        <v>5.3697499999999998</v>
      </c>
      <c r="I505" s="29">
        <v>7.5700000000000065</v>
      </c>
      <c r="J505" s="37">
        <v>0.29333333333333339</v>
      </c>
      <c r="K505" s="37">
        <v>0.69666666666666666</v>
      </c>
      <c r="L505" s="35">
        <v>88.632666666666651</v>
      </c>
      <c r="M505" s="35">
        <v>8.5933333333333337</v>
      </c>
      <c r="N505" s="25">
        <f t="shared" si="22"/>
        <v>446</v>
      </c>
      <c r="O505" s="44" t="s">
        <v>36</v>
      </c>
      <c r="P505" s="51">
        <v>63.104666666666667</v>
      </c>
      <c r="Q505" s="37" t="s">
        <v>36</v>
      </c>
      <c r="R505" s="51">
        <v>46.262999999999998</v>
      </c>
      <c r="S505" s="51">
        <v>62.263666666666666</v>
      </c>
      <c r="T505" s="54">
        <v>1.9666666666666666E-2</v>
      </c>
      <c r="U505" s="62">
        <v>0.24366666666666667</v>
      </c>
      <c r="V505" s="51" t="s">
        <v>36</v>
      </c>
      <c r="W505" s="51"/>
      <c r="X505" s="51"/>
      <c r="Y505" s="54">
        <v>2.6666666666666668E-2</v>
      </c>
      <c r="Z505" s="54">
        <v>0.13666666666666669</v>
      </c>
      <c r="AA505" s="54" t="s">
        <v>36</v>
      </c>
      <c r="AB505" s="54">
        <v>0.33</v>
      </c>
      <c r="AC505" s="37">
        <v>2.0533333333333332</v>
      </c>
      <c r="AD505" s="12"/>
    </row>
    <row r="506" spans="1:33" s="3" customFormat="1" ht="11.25" customHeight="1">
      <c r="A506" s="108">
        <f>A505+1</f>
        <v>447</v>
      </c>
      <c r="B506" s="111" t="s">
        <v>4</v>
      </c>
      <c r="C506" s="99">
        <v>70.89266666666667</v>
      </c>
      <c r="D506" s="100">
        <v>221.48354127513312</v>
      </c>
      <c r="E506" s="100">
        <v>926.68713669515705</v>
      </c>
      <c r="F506" s="101">
        <v>1.5078066937128702</v>
      </c>
      <c r="G506" s="99">
        <v>22.479333333333333</v>
      </c>
      <c r="H506" s="108">
        <f>(66.488+66.65+66.289)/3</f>
        <v>66.475666666666669</v>
      </c>
      <c r="I506" s="101">
        <v>4.5095266396204607</v>
      </c>
      <c r="J506" s="107" t="s">
        <v>0</v>
      </c>
      <c r="K506" s="99">
        <v>0.61066666666666658</v>
      </c>
      <c r="L506" s="102">
        <v>82.73366666666665</v>
      </c>
      <c r="M506" s="102">
        <v>7.5406666666666666</v>
      </c>
      <c r="N506" s="25">
        <f t="shared" si="22"/>
        <v>447</v>
      </c>
      <c r="O506" s="103">
        <v>6.000000000000001E-3</v>
      </c>
      <c r="P506" s="102">
        <v>118.45733333333334</v>
      </c>
      <c r="Q506" s="99">
        <v>0.30099999999999999</v>
      </c>
      <c r="R506" s="102">
        <v>51.723999999999997</v>
      </c>
      <c r="S506" s="102">
        <v>118.65033333333334</v>
      </c>
      <c r="T506" s="103">
        <v>1.9E-2</v>
      </c>
      <c r="U506" s="99">
        <v>0.29233333333333333</v>
      </c>
      <c r="V506" s="102">
        <v>127.66666666666667</v>
      </c>
      <c r="W506" s="102"/>
      <c r="X506" s="102"/>
      <c r="Y506" s="103" t="s">
        <v>36</v>
      </c>
      <c r="Z506" s="103">
        <v>0.1</v>
      </c>
      <c r="AA506" s="103" t="s">
        <v>36</v>
      </c>
      <c r="AB506" s="103">
        <v>0</v>
      </c>
      <c r="AC506" s="99" t="s">
        <v>36</v>
      </c>
      <c r="AD506" s="98"/>
      <c r="AE506" s="98"/>
      <c r="AF506" s="98"/>
      <c r="AG506" s="98"/>
    </row>
    <row r="507" spans="1:33" ht="11.25" customHeight="1">
      <c r="A507" s="14">
        <f>A506+1</f>
        <v>448</v>
      </c>
      <c r="B507" s="12" t="s">
        <v>489</v>
      </c>
      <c r="C507" s="37">
        <v>90.04</v>
      </c>
      <c r="D507" s="35">
        <v>51.489533333333291</v>
      </c>
      <c r="E507" s="41">
        <v>215.43220746666648</v>
      </c>
      <c r="F507" s="40">
        <v>4.0633333333333335</v>
      </c>
      <c r="G507" s="37">
        <v>3.04</v>
      </c>
      <c r="H507" s="35">
        <v>13.7775</v>
      </c>
      <c r="I507" s="29">
        <v>1.9166666666666603</v>
      </c>
      <c r="J507" s="37" t="s">
        <v>0</v>
      </c>
      <c r="K507" s="37">
        <v>0.94</v>
      </c>
      <c r="L507" s="35">
        <v>143.10333333333332</v>
      </c>
      <c r="M507" s="35">
        <v>11.253333333333332</v>
      </c>
      <c r="N507" s="25">
        <f t="shared" si="22"/>
        <v>448</v>
      </c>
      <c r="O507" s="44" t="s">
        <v>36</v>
      </c>
      <c r="P507" s="35">
        <v>119.03533333333333</v>
      </c>
      <c r="Q507" s="62" t="s">
        <v>36</v>
      </c>
      <c r="R507" s="35">
        <v>51.61633333333333</v>
      </c>
      <c r="S507" s="51">
        <v>71.278666666666666</v>
      </c>
      <c r="T507" s="54">
        <v>1.8333333333333333E-2</v>
      </c>
      <c r="U507" s="62">
        <v>0.443</v>
      </c>
      <c r="V507" s="51">
        <v>22.5</v>
      </c>
      <c r="W507" s="51"/>
      <c r="X507" s="51"/>
      <c r="Y507" s="54">
        <v>3.6666666666666667E-2</v>
      </c>
      <c r="Z507" s="54">
        <v>0.22333333333333336</v>
      </c>
      <c r="AA507" s="54" t="s">
        <v>36</v>
      </c>
      <c r="AB507" s="54" t="s">
        <v>36</v>
      </c>
      <c r="AC507" s="40">
        <v>0.92666666666666664</v>
      </c>
      <c r="AD507" s="12"/>
    </row>
    <row r="508" spans="1:33" ht="11.25" customHeight="1">
      <c r="A508" s="14">
        <f t="shared" ref="A508:A519" si="24">A507+1</f>
        <v>449</v>
      </c>
      <c r="B508" s="12" t="s">
        <v>490</v>
      </c>
      <c r="C508" s="27">
        <v>89.216333333333338</v>
      </c>
      <c r="D508" s="28">
        <v>41.492711281558343</v>
      </c>
      <c r="E508" s="28">
        <v>173.60550400204011</v>
      </c>
      <c r="F508" s="27">
        <v>3.8343800687789917</v>
      </c>
      <c r="G508" s="39">
        <v>0.31566666666666671</v>
      </c>
      <c r="H508" s="28">
        <v>3.3316666666666666</v>
      </c>
      <c r="I508" s="29">
        <v>5.7739533333333286</v>
      </c>
      <c r="J508" s="37" t="s">
        <v>0</v>
      </c>
      <c r="K508" s="27">
        <v>0.85966666666666658</v>
      </c>
      <c r="L508" s="28">
        <v>156.96133333333333</v>
      </c>
      <c r="M508" s="28">
        <v>11.983333333333334</v>
      </c>
      <c r="N508" s="25">
        <f t="shared" si="22"/>
        <v>449</v>
      </c>
      <c r="O508" s="38" t="s">
        <v>36</v>
      </c>
      <c r="P508" s="28">
        <v>109.68333333333334</v>
      </c>
      <c r="Q508" s="29" t="s">
        <v>36</v>
      </c>
      <c r="R508" s="28">
        <v>59.644666666666666</v>
      </c>
      <c r="S508" s="25">
        <v>182.12966666666662</v>
      </c>
      <c r="T508" s="31" t="s">
        <v>36</v>
      </c>
      <c r="U508" s="27">
        <v>0.5136666666666666</v>
      </c>
      <c r="V508" s="25" t="s">
        <v>174</v>
      </c>
      <c r="W508" s="25"/>
      <c r="X508" s="25"/>
      <c r="Y508" s="31" t="s">
        <v>36</v>
      </c>
      <c r="Z508" s="30">
        <v>0.21666666666666667</v>
      </c>
      <c r="AA508" s="31" t="s">
        <v>36</v>
      </c>
      <c r="AB508" s="31" t="s">
        <v>36</v>
      </c>
      <c r="AC508" s="39">
        <v>0.34666666666666668</v>
      </c>
      <c r="AD508" s="12"/>
    </row>
    <row r="509" spans="1:33" ht="11.25" customHeight="1">
      <c r="A509" s="14">
        <f t="shared" si="24"/>
        <v>450</v>
      </c>
      <c r="B509" s="12" t="s">
        <v>491</v>
      </c>
      <c r="C509" s="37" t="s">
        <v>174</v>
      </c>
      <c r="D509" s="35" t="s">
        <v>174</v>
      </c>
      <c r="E509" s="41" t="s">
        <v>174</v>
      </c>
      <c r="F509" s="40" t="s">
        <v>174</v>
      </c>
      <c r="G509" s="37" t="s">
        <v>174</v>
      </c>
      <c r="H509" s="35">
        <v>5.63</v>
      </c>
      <c r="I509" s="29" t="s">
        <v>174</v>
      </c>
      <c r="J509" s="40" t="s">
        <v>174</v>
      </c>
      <c r="K509" s="40" t="s">
        <v>174</v>
      </c>
      <c r="L509" s="41" t="s">
        <v>174</v>
      </c>
      <c r="M509" s="41" t="s">
        <v>174</v>
      </c>
      <c r="N509" s="25">
        <f t="shared" si="22"/>
        <v>450</v>
      </c>
      <c r="O509" s="42" t="s">
        <v>174</v>
      </c>
      <c r="P509" s="41" t="s">
        <v>174</v>
      </c>
      <c r="Q509" s="40" t="s">
        <v>174</v>
      </c>
      <c r="R509" s="41" t="s">
        <v>174</v>
      </c>
      <c r="S509" s="41" t="s">
        <v>174</v>
      </c>
      <c r="T509" s="42" t="s">
        <v>174</v>
      </c>
      <c r="U509" s="40" t="s">
        <v>174</v>
      </c>
      <c r="V509" s="41" t="s">
        <v>174</v>
      </c>
      <c r="W509" s="41"/>
      <c r="X509" s="41"/>
      <c r="Y509" s="42" t="s">
        <v>174</v>
      </c>
      <c r="Z509" s="42" t="s">
        <v>174</v>
      </c>
      <c r="AA509" s="42" t="s">
        <v>174</v>
      </c>
      <c r="AB509" s="42" t="s">
        <v>174</v>
      </c>
      <c r="AC509" s="40"/>
      <c r="AD509" s="12"/>
    </row>
    <row r="510" spans="1:33" ht="11.25" customHeight="1">
      <c r="A510" s="14">
        <f t="shared" si="24"/>
        <v>451</v>
      </c>
      <c r="B510" s="12" t="s">
        <v>492</v>
      </c>
      <c r="C510" s="37">
        <v>84.633333333333326</v>
      </c>
      <c r="D510" s="35">
        <v>69.565600000000032</v>
      </c>
      <c r="E510" s="41">
        <v>291.06247040000028</v>
      </c>
      <c r="F510" s="40">
        <v>2.71</v>
      </c>
      <c r="G510" s="37">
        <v>2.33</v>
      </c>
      <c r="H510" s="35">
        <v>7.494250000000001</v>
      </c>
      <c r="I510" s="29">
        <v>9.6933333333333422</v>
      </c>
      <c r="J510" s="37">
        <v>0.21666666666666667</v>
      </c>
      <c r="K510" s="37">
        <v>0.6333333333333333</v>
      </c>
      <c r="L510" s="35">
        <v>101.03166666666668</v>
      </c>
      <c r="M510" s="35">
        <v>8.0399999999999991</v>
      </c>
      <c r="N510" s="25">
        <f t="shared" si="22"/>
        <v>451</v>
      </c>
      <c r="O510" s="44" t="s">
        <v>36</v>
      </c>
      <c r="P510" s="51">
        <v>73.481333333333339</v>
      </c>
      <c r="Q510" s="37" t="s">
        <v>36</v>
      </c>
      <c r="R510" s="51">
        <v>37.663000000000004</v>
      </c>
      <c r="S510" s="51">
        <v>52.353666666666669</v>
      </c>
      <c r="T510" s="54">
        <v>1.7666666666666667E-2</v>
      </c>
      <c r="U510" s="62">
        <v>0.30433333333333334</v>
      </c>
      <c r="V510" s="51">
        <v>27.026666666666667</v>
      </c>
      <c r="W510" s="51"/>
      <c r="X510" s="51"/>
      <c r="Y510" s="54">
        <v>3.3333333333333333E-2</v>
      </c>
      <c r="Z510" s="54">
        <v>0.12</v>
      </c>
      <c r="AA510" s="54">
        <v>0.02</v>
      </c>
      <c r="AB510" s="54" t="s">
        <v>36</v>
      </c>
      <c r="AC510" s="37" t="s">
        <v>36</v>
      </c>
      <c r="AD510" s="12"/>
    </row>
    <row r="511" spans="1:33" ht="11.25" customHeight="1">
      <c r="A511" s="14">
        <f t="shared" si="24"/>
        <v>452</v>
      </c>
      <c r="B511" s="12" t="s">
        <v>493</v>
      </c>
      <c r="C511" s="40">
        <v>85.056666666666658</v>
      </c>
      <c r="D511" s="41">
        <v>67.849400000000017</v>
      </c>
      <c r="E511" s="41">
        <v>283.88188960000002</v>
      </c>
      <c r="F511" s="40">
        <v>2.5299999999999998</v>
      </c>
      <c r="G511" s="58">
        <v>2.3366666666666664</v>
      </c>
      <c r="H511" s="41">
        <v>8.4</v>
      </c>
      <c r="I511" s="29">
        <v>9.4333333333333442</v>
      </c>
      <c r="J511" s="40">
        <v>0.71666666666666667</v>
      </c>
      <c r="K511" s="40">
        <v>0.64333333333333342</v>
      </c>
      <c r="L511" s="41">
        <v>95.05</v>
      </c>
      <c r="M511" s="41">
        <v>7.956666666666667</v>
      </c>
      <c r="N511" s="25">
        <f t="shared" si="22"/>
        <v>452</v>
      </c>
      <c r="O511" s="44" t="s">
        <v>36</v>
      </c>
      <c r="P511" s="65">
        <v>65.551666666666677</v>
      </c>
      <c r="Q511" s="40">
        <v>5.2999999999999992E-2</v>
      </c>
      <c r="R511" s="65">
        <v>36.963666666666661</v>
      </c>
      <c r="S511" s="65">
        <v>52.090333333333341</v>
      </c>
      <c r="T511" s="53">
        <v>1.8000000000000002E-2</v>
      </c>
      <c r="U511" s="66">
        <v>0.30033333333333334</v>
      </c>
      <c r="V511" s="65">
        <v>21.276666666666667</v>
      </c>
      <c r="W511" s="65"/>
      <c r="X511" s="65"/>
      <c r="Y511" s="53">
        <v>0.02</v>
      </c>
      <c r="Z511" s="53">
        <v>0.10333333333333333</v>
      </c>
      <c r="AA511" s="53" t="s">
        <v>36</v>
      </c>
      <c r="AB511" s="53">
        <v>0.38033333333333336</v>
      </c>
      <c r="AC511" s="37" t="s">
        <v>36</v>
      </c>
      <c r="AD511" s="12"/>
    </row>
    <row r="512" spans="1:33" ht="11.25" customHeight="1">
      <c r="A512" s="14">
        <f t="shared" si="24"/>
        <v>453</v>
      </c>
      <c r="B512" s="12" t="s">
        <v>495</v>
      </c>
      <c r="C512" s="37">
        <v>26.96</v>
      </c>
      <c r="D512" s="35">
        <v>312.57259999999997</v>
      </c>
      <c r="E512" s="41">
        <v>1307.8037584000001</v>
      </c>
      <c r="F512" s="40">
        <v>7.67</v>
      </c>
      <c r="G512" s="37">
        <v>6.74</v>
      </c>
      <c r="H512" s="35">
        <v>27.635666666666665</v>
      </c>
      <c r="I512" s="29">
        <v>56.996666666666663</v>
      </c>
      <c r="J512" s="37" t="s">
        <v>0</v>
      </c>
      <c r="K512" s="37">
        <v>1.6333333333333335</v>
      </c>
      <c r="L512" s="35">
        <v>246.26666666666665</v>
      </c>
      <c r="M512" s="35">
        <v>21.976666666666663</v>
      </c>
      <c r="N512" s="25">
        <f t="shared" si="22"/>
        <v>453</v>
      </c>
      <c r="O512" s="44" t="s">
        <v>36</v>
      </c>
      <c r="P512" s="35">
        <v>187.18333333333331</v>
      </c>
      <c r="Q512" s="37">
        <v>0.12666666666666668</v>
      </c>
      <c r="R512" s="35">
        <v>93.803333333333342</v>
      </c>
      <c r="S512" s="35">
        <v>328.93</v>
      </c>
      <c r="T512" s="44">
        <v>3.3333333333333333E-2</v>
      </c>
      <c r="U512" s="37">
        <v>0.86</v>
      </c>
      <c r="V512" s="35">
        <v>52.95333333333334</v>
      </c>
      <c r="W512" s="35"/>
      <c r="X512" s="35"/>
      <c r="Y512" s="44">
        <v>0.06</v>
      </c>
      <c r="Z512" s="44">
        <v>0.33</v>
      </c>
      <c r="AA512" s="44">
        <v>0.57333333333333336</v>
      </c>
      <c r="AB512" s="54" t="s">
        <v>36</v>
      </c>
      <c r="AC512" s="37">
        <v>2.1433333333333331</v>
      </c>
      <c r="AD512" s="12"/>
    </row>
    <row r="513" spans="1:33" ht="11.25" customHeight="1">
      <c r="A513" s="14">
        <f t="shared" si="24"/>
        <v>454</v>
      </c>
      <c r="B513" s="12" t="s">
        <v>496</v>
      </c>
      <c r="C513" s="27">
        <v>87.070666666666668</v>
      </c>
      <c r="D513" s="28">
        <v>66.415741886543287</v>
      </c>
      <c r="E513" s="28">
        <v>277.88346405329713</v>
      </c>
      <c r="F513" s="27">
        <v>3.0709067217508954</v>
      </c>
      <c r="G513" s="39">
        <v>3.7543333333333333</v>
      </c>
      <c r="H513" s="28">
        <v>13.991666666666665</v>
      </c>
      <c r="I513" s="29">
        <v>5.2460933333333326</v>
      </c>
      <c r="J513" s="37" t="s">
        <v>0</v>
      </c>
      <c r="K513" s="27">
        <v>0.85799999999999998</v>
      </c>
      <c r="L513" s="28">
        <v>112.24733333333332</v>
      </c>
      <c r="M513" s="28">
        <v>9.7986666666666675</v>
      </c>
      <c r="N513" s="25">
        <f t="shared" si="22"/>
        <v>454</v>
      </c>
      <c r="O513" s="31" t="s">
        <v>36</v>
      </c>
      <c r="P513" s="28">
        <v>113.20333333333333</v>
      </c>
      <c r="Q513" s="27">
        <v>0.10299999999999999</v>
      </c>
      <c r="R513" s="28">
        <v>73.947000000000003</v>
      </c>
      <c r="S513" s="28">
        <v>139.994</v>
      </c>
      <c r="T513" s="30">
        <v>4.0666666666666663E-2</v>
      </c>
      <c r="U513" s="27">
        <v>0.35466666666666669</v>
      </c>
      <c r="V513" s="28">
        <v>34.74</v>
      </c>
      <c r="W513" s="28"/>
      <c r="X513" s="28"/>
      <c r="Y513" s="31" t="s">
        <v>36</v>
      </c>
      <c r="Z513" s="30">
        <v>0.14399999999999999</v>
      </c>
      <c r="AA513" s="31" t="s">
        <v>36</v>
      </c>
      <c r="AB513" s="38" t="s">
        <v>36</v>
      </c>
      <c r="AC513" s="29" t="s">
        <v>36</v>
      </c>
      <c r="AD513" s="12"/>
    </row>
    <row r="514" spans="1:33" ht="11.25" customHeight="1">
      <c r="A514" s="14">
        <f t="shared" si="24"/>
        <v>455</v>
      </c>
      <c r="B514" s="12" t="s">
        <v>497</v>
      </c>
      <c r="C514" s="27">
        <v>80.893666666666675</v>
      </c>
      <c r="D514" s="28">
        <v>82.820996271993607</v>
      </c>
      <c r="E514" s="28">
        <v>346.52304840202129</v>
      </c>
      <c r="F514" s="27">
        <v>2.0990200376510622</v>
      </c>
      <c r="G514" s="39">
        <v>2.169</v>
      </c>
      <c r="H514" s="28">
        <v>6.0813333333333333</v>
      </c>
      <c r="I514" s="29">
        <v>14.158313333333325</v>
      </c>
      <c r="J514" s="27">
        <v>0.64566666666666661</v>
      </c>
      <c r="K514" s="27">
        <v>0.68</v>
      </c>
      <c r="L514" s="49">
        <v>69.790999999999997</v>
      </c>
      <c r="M514" s="28">
        <v>12.880666666666665</v>
      </c>
      <c r="N514" s="25">
        <f t="shared" si="22"/>
        <v>455</v>
      </c>
      <c r="O514" s="30">
        <v>0.05</v>
      </c>
      <c r="P514" s="28">
        <v>70.874000000000009</v>
      </c>
      <c r="Q514" s="27">
        <v>0.45766666666666667</v>
      </c>
      <c r="R514" s="28">
        <v>71.74166666666666</v>
      </c>
      <c r="S514" s="28">
        <v>155.23966666666666</v>
      </c>
      <c r="T514" s="30">
        <v>4.4666666666666667E-2</v>
      </c>
      <c r="U514" s="27">
        <v>0.311</v>
      </c>
      <c r="V514" s="28">
        <v>38.943333333333335</v>
      </c>
      <c r="W514" s="28"/>
      <c r="X514" s="28"/>
      <c r="Y514" s="38">
        <v>7.3666666666666672E-2</v>
      </c>
      <c r="Z514" s="38">
        <v>0.29033333333333333</v>
      </c>
      <c r="AA514" s="30">
        <v>0.14000000000000001</v>
      </c>
      <c r="AB514" s="48">
        <v>1.23</v>
      </c>
      <c r="AC514" s="29">
        <v>3.2616666666666667</v>
      </c>
      <c r="AD514" s="12"/>
    </row>
    <row r="515" spans="1:33" ht="11.25" customHeight="1">
      <c r="A515" s="14">
        <f t="shared" si="24"/>
        <v>456</v>
      </c>
      <c r="B515" s="12" t="s">
        <v>498</v>
      </c>
      <c r="C515" s="37">
        <v>3.1</v>
      </c>
      <c r="D515" s="35">
        <v>361.60799999999995</v>
      </c>
      <c r="E515" s="41">
        <v>1512.9678719999999</v>
      </c>
      <c r="F515" s="40">
        <v>34.69</v>
      </c>
      <c r="G515" s="37">
        <v>0.93333333333333324</v>
      </c>
      <c r="H515" s="35">
        <v>24.78533333333333</v>
      </c>
      <c r="I515" s="29">
        <v>53.043333333333337</v>
      </c>
      <c r="J515" s="66" t="s">
        <v>0</v>
      </c>
      <c r="K515" s="37">
        <v>8.2333333333333343</v>
      </c>
      <c r="L515" s="35">
        <v>1363.17</v>
      </c>
      <c r="M515" s="35">
        <v>108.70666666666666</v>
      </c>
      <c r="N515" s="25">
        <f t="shared" si="22"/>
        <v>456</v>
      </c>
      <c r="O515" s="44" t="s">
        <v>36</v>
      </c>
      <c r="P515" s="35">
        <v>1673.4333333333334</v>
      </c>
      <c r="Q515" s="37">
        <v>0.92666666666666675</v>
      </c>
      <c r="R515" s="35">
        <v>431.67333333333335</v>
      </c>
      <c r="S515" s="35">
        <v>1555.6633333333332</v>
      </c>
      <c r="T515" s="44">
        <v>0.15666666666666665</v>
      </c>
      <c r="U515" s="37">
        <v>3.8433333333333333</v>
      </c>
      <c r="V515" s="35">
        <v>299.45666666666665</v>
      </c>
      <c r="W515" s="35"/>
      <c r="X515" s="35"/>
      <c r="Y515" s="44">
        <v>0.31666666666666665</v>
      </c>
      <c r="Z515" s="44">
        <v>1.2033333333333334</v>
      </c>
      <c r="AA515" s="44" t="s">
        <v>36</v>
      </c>
      <c r="AB515" s="44">
        <v>0.80666666666666664</v>
      </c>
      <c r="AC515" s="10"/>
      <c r="AD515" s="12"/>
    </row>
    <row r="516" spans="1:33" ht="11.25" customHeight="1">
      <c r="A516" s="14">
        <f t="shared" si="24"/>
        <v>457</v>
      </c>
      <c r="B516" s="12" t="s">
        <v>499</v>
      </c>
      <c r="C516" s="40" t="s">
        <v>174</v>
      </c>
      <c r="D516" s="41" t="s">
        <v>174</v>
      </c>
      <c r="E516" s="41" t="s">
        <v>174</v>
      </c>
      <c r="F516" s="40" t="s">
        <v>174</v>
      </c>
      <c r="G516" s="40" t="s">
        <v>174</v>
      </c>
      <c r="H516" s="41">
        <v>3.7543333333333333</v>
      </c>
      <c r="I516" s="29" t="s">
        <v>174</v>
      </c>
      <c r="J516" s="66" t="s">
        <v>0</v>
      </c>
      <c r="K516" s="40">
        <v>0.82666666666666666</v>
      </c>
      <c r="L516" s="41">
        <v>133.80666666666667</v>
      </c>
      <c r="M516" s="41">
        <v>10.23</v>
      </c>
      <c r="N516" s="25">
        <f t="shared" si="22"/>
        <v>457</v>
      </c>
      <c r="O516" s="42" t="s">
        <v>36</v>
      </c>
      <c r="P516" s="41">
        <v>85.37</v>
      </c>
      <c r="Q516" s="40" t="s">
        <v>36</v>
      </c>
      <c r="R516" s="41">
        <v>51.14</v>
      </c>
      <c r="S516" s="41">
        <v>140.02666666666667</v>
      </c>
      <c r="T516" s="42">
        <v>0.02</v>
      </c>
      <c r="U516" s="40">
        <v>0.38</v>
      </c>
      <c r="V516" s="41" t="s">
        <v>36</v>
      </c>
      <c r="W516" s="41"/>
      <c r="X516" s="41"/>
      <c r="Y516" s="42">
        <v>0.04</v>
      </c>
      <c r="Z516" s="42">
        <v>0.26333333333333336</v>
      </c>
      <c r="AA516" s="42" t="s">
        <v>36</v>
      </c>
      <c r="AB516" s="42">
        <v>1.49</v>
      </c>
      <c r="AC516" s="40" t="s">
        <v>36</v>
      </c>
      <c r="AD516" s="12"/>
    </row>
    <row r="517" spans="1:33" ht="11.25" customHeight="1">
      <c r="A517" s="14">
        <f t="shared" si="24"/>
        <v>458</v>
      </c>
      <c r="B517" s="12" t="s">
        <v>500</v>
      </c>
      <c r="C517" s="40" t="s">
        <v>174</v>
      </c>
      <c r="D517" s="41" t="s">
        <v>174</v>
      </c>
      <c r="E517" s="41" t="s">
        <v>174</v>
      </c>
      <c r="F517" s="40" t="s">
        <v>174</v>
      </c>
      <c r="G517" s="40" t="s">
        <v>174</v>
      </c>
      <c r="H517" s="41">
        <v>10.49</v>
      </c>
      <c r="I517" s="29" t="s">
        <v>174</v>
      </c>
      <c r="J517" s="66" t="s">
        <v>0</v>
      </c>
      <c r="K517" s="37">
        <v>0.76</v>
      </c>
      <c r="L517" s="35">
        <v>122.58</v>
      </c>
      <c r="M517" s="35">
        <v>9.6366666666666685</v>
      </c>
      <c r="N517" s="25">
        <f t="shared" ref="N517:N580" si="25">A517</f>
        <v>458</v>
      </c>
      <c r="O517" s="44" t="s">
        <v>36</v>
      </c>
      <c r="P517" s="35">
        <v>81.976666666666659</v>
      </c>
      <c r="Q517" s="40" t="s">
        <v>36</v>
      </c>
      <c r="R517" s="35">
        <v>63.76</v>
      </c>
      <c r="S517" s="35">
        <v>133.19</v>
      </c>
      <c r="T517" s="44">
        <v>0.02</v>
      </c>
      <c r="U517" s="37">
        <v>0.38</v>
      </c>
      <c r="V517" s="35">
        <v>20.903333333333332</v>
      </c>
      <c r="W517" s="35"/>
      <c r="X517" s="35"/>
      <c r="Y517" s="44">
        <v>0.04</v>
      </c>
      <c r="Z517" s="44">
        <v>0.24</v>
      </c>
      <c r="AA517" s="44" t="s">
        <v>36</v>
      </c>
      <c r="AB517" s="44">
        <v>1.52</v>
      </c>
      <c r="AC517" s="40" t="s">
        <v>36</v>
      </c>
      <c r="AD517" s="12"/>
    </row>
    <row r="518" spans="1:33" ht="11.25" customHeight="1">
      <c r="A518" s="14">
        <f t="shared" si="24"/>
        <v>459</v>
      </c>
      <c r="B518" s="12" t="s">
        <v>501</v>
      </c>
      <c r="C518" s="62">
        <v>2.7</v>
      </c>
      <c r="D518" s="51">
        <v>496.6502999999999</v>
      </c>
      <c r="E518" s="41">
        <v>2077.9848551999999</v>
      </c>
      <c r="F518" s="40">
        <v>25.42</v>
      </c>
      <c r="G518" s="62">
        <v>26.903333333333336</v>
      </c>
      <c r="H518" s="35">
        <v>85.255333333333326</v>
      </c>
      <c r="I518" s="29">
        <v>39.18</v>
      </c>
      <c r="J518" s="66" t="s">
        <v>0</v>
      </c>
      <c r="K518" s="62">
        <v>5.7966666666666669</v>
      </c>
      <c r="L518" s="51">
        <v>890.2733333333332</v>
      </c>
      <c r="M518" s="51">
        <v>77.426666666666662</v>
      </c>
      <c r="N518" s="25">
        <f t="shared" si="25"/>
        <v>459</v>
      </c>
      <c r="O518" s="54" t="s">
        <v>36</v>
      </c>
      <c r="P518" s="51">
        <v>1242.2833333333335</v>
      </c>
      <c r="Q518" s="62">
        <v>0.52333333333333332</v>
      </c>
      <c r="R518" s="51">
        <v>323.20333333333332</v>
      </c>
      <c r="S518" s="51">
        <v>1131.6633333333334</v>
      </c>
      <c r="T518" s="54">
        <v>0.11</v>
      </c>
      <c r="U518" s="62">
        <v>2.7266666666666666</v>
      </c>
      <c r="V518" s="51">
        <v>361.05666666666667</v>
      </c>
      <c r="W518" s="51"/>
      <c r="X518" s="51"/>
      <c r="Y518" s="54">
        <v>0.24333333333333332</v>
      </c>
      <c r="Z518" s="54">
        <v>1.0266666666666666</v>
      </c>
      <c r="AA518" s="44" t="s">
        <v>36</v>
      </c>
      <c r="AB518" s="44" t="s">
        <v>36</v>
      </c>
      <c r="AC518" s="40" t="s">
        <v>174</v>
      </c>
      <c r="AD518" s="12"/>
    </row>
    <row r="519" spans="1:33" ht="11.25" customHeight="1">
      <c r="A519" s="14">
        <f t="shared" si="24"/>
        <v>460</v>
      </c>
      <c r="B519" s="12" t="s">
        <v>494</v>
      </c>
      <c r="C519" s="27">
        <v>81.879333333333335</v>
      </c>
      <c r="D519" s="28">
        <v>69.621474000000021</v>
      </c>
      <c r="E519" s="28">
        <v>291.2962472160001</v>
      </c>
      <c r="F519" s="27">
        <v>1.89486</v>
      </c>
      <c r="G519" s="39">
        <v>9.9000000000000019E-2</v>
      </c>
      <c r="H519" s="25">
        <v>1.8516600000000001</v>
      </c>
      <c r="I519" s="29">
        <v>15.67447333333333</v>
      </c>
      <c r="J519" s="37" t="s">
        <v>0</v>
      </c>
      <c r="K519" s="27">
        <v>0.45233333333333331</v>
      </c>
      <c r="L519" s="28">
        <v>71.528000000000006</v>
      </c>
      <c r="M519" s="28">
        <v>6.2316666666666665</v>
      </c>
      <c r="N519" s="25">
        <f>A519</f>
        <v>460</v>
      </c>
      <c r="O519" s="97">
        <v>1.833333333333333E-2</v>
      </c>
      <c r="P519" s="28">
        <v>62.81033333333334</v>
      </c>
      <c r="Q519" s="29" t="s">
        <v>36</v>
      </c>
      <c r="R519" s="28">
        <v>33.430666666666667</v>
      </c>
      <c r="S519" s="28">
        <v>94.483333333333334</v>
      </c>
      <c r="T519" s="30">
        <v>1.2999999999999999E-2</v>
      </c>
      <c r="U519" s="27">
        <v>0.26133333333333336</v>
      </c>
      <c r="V519" s="25" t="s">
        <v>36</v>
      </c>
      <c r="W519" s="25"/>
      <c r="X519" s="25"/>
      <c r="Y519" s="30">
        <v>7.4999999999999997E-2</v>
      </c>
      <c r="Z519" s="30">
        <v>0.10666666666666667</v>
      </c>
      <c r="AA519" s="38" t="s">
        <v>36</v>
      </c>
      <c r="AB519" s="38" t="s">
        <v>36</v>
      </c>
      <c r="AC519" s="39">
        <v>0.49</v>
      </c>
      <c r="AD519" s="12"/>
    </row>
    <row r="520" spans="1:33" ht="11.25" customHeight="1">
      <c r="A520" s="14">
        <f>A519+1</f>
        <v>461</v>
      </c>
      <c r="B520" s="12" t="s">
        <v>676</v>
      </c>
      <c r="C520" s="27">
        <v>56.124666666666663</v>
      </c>
      <c r="D520" s="28">
        <v>264.27312799999993</v>
      </c>
      <c r="E520" s="28">
        <v>1105.7187675519997</v>
      </c>
      <c r="F520" s="27">
        <v>17.411020000000004</v>
      </c>
      <c r="G520" s="39">
        <v>20.180666666666667</v>
      </c>
      <c r="H520" s="28">
        <v>61.996333333333332</v>
      </c>
      <c r="I520" s="29">
        <v>3.2403133333333329</v>
      </c>
      <c r="J520" s="66" t="s">
        <v>0</v>
      </c>
      <c r="K520" s="27">
        <v>3.043333333333333</v>
      </c>
      <c r="L520" s="28">
        <v>579.25333333333344</v>
      </c>
      <c r="M520" s="28">
        <v>6.8836666666666666</v>
      </c>
      <c r="N520" s="25">
        <f t="shared" si="25"/>
        <v>461</v>
      </c>
      <c r="O520" s="97">
        <v>1.5666666666666666E-2</v>
      </c>
      <c r="P520" s="28">
        <v>123.30966666666667</v>
      </c>
      <c r="Q520" s="27">
        <v>0.93100000000000005</v>
      </c>
      <c r="R520" s="28">
        <v>31.226333333333333</v>
      </c>
      <c r="S520" s="28">
        <v>104.84666666666665</v>
      </c>
      <c r="T520" s="38" t="s">
        <v>36</v>
      </c>
      <c r="U520" s="27">
        <v>0.29233333333333333</v>
      </c>
      <c r="V520" s="28">
        <v>160.50666666666666</v>
      </c>
      <c r="W520" s="28"/>
      <c r="X520" s="28"/>
      <c r="Y520" s="38" t="s">
        <v>36</v>
      </c>
      <c r="Z520" s="30">
        <v>0.25133333333333335</v>
      </c>
      <c r="AA520" s="38" t="s">
        <v>36</v>
      </c>
      <c r="AB520" s="38" t="s">
        <v>36</v>
      </c>
      <c r="AC520" s="29" t="s">
        <v>36</v>
      </c>
      <c r="AD520" s="12"/>
    </row>
    <row r="521" spans="1:33" s="3" customFormat="1" ht="11.25" customHeight="1">
      <c r="A521" s="108">
        <f>A520+1</f>
        <v>462</v>
      </c>
      <c r="B521" s="111" t="s">
        <v>74</v>
      </c>
      <c r="C521" s="99">
        <v>47.118333333333339</v>
      </c>
      <c r="D521" s="100">
        <v>320.72181773325985</v>
      </c>
      <c r="E521" s="100">
        <v>1341.9000853959592</v>
      </c>
      <c r="F521" s="101">
        <v>21.211373713811241</v>
      </c>
      <c r="G521" s="99">
        <v>24.61</v>
      </c>
      <c r="H521" s="108">
        <v>76.298666666666676</v>
      </c>
      <c r="I521" s="101">
        <v>3.5729596195220865</v>
      </c>
      <c r="J521" s="107" t="s">
        <v>0</v>
      </c>
      <c r="K521" s="99">
        <v>3.4873333333333334</v>
      </c>
      <c r="L521" s="102">
        <v>695.91733333333332</v>
      </c>
      <c r="M521" s="102">
        <v>27.072666666666667</v>
      </c>
      <c r="N521" s="25">
        <f t="shared" si="25"/>
        <v>462</v>
      </c>
      <c r="O521" s="103">
        <v>2.2666666666666668E-2</v>
      </c>
      <c r="P521" s="102">
        <v>402.53233333333333</v>
      </c>
      <c r="Q521" s="99">
        <v>0.219</v>
      </c>
      <c r="R521" s="102">
        <v>501.1656666666666</v>
      </c>
      <c r="S521" s="102">
        <v>119.97733333333332</v>
      </c>
      <c r="T521" s="103">
        <v>6.8666666666666668E-2</v>
      </c>
      <c r="U521" s="99">
        <v>2.6820000000000004</v>
      </c>
      <c r="V521" s="108">
        <v>111.33333333333333</v>
      </c>
      <c r="W521" s="108"/>
      <c r="X521" s="108"/>
      <c r="Y521" s="103">
        <v>0.03</v>
      </c>
      <c r="Z521" s="103">
        <v>0.32333333333333331</v>
      </c>
      <c r="AA521" s="103" t="s">
        <v>36</v>
      </c>
      <c r="AB521" s="103" t="s">
        <v>36</v>
      </c>
      <c r="AC521" s="99"/>
      <c r="AD521" s="98"/>
      <c r="AE521" s="98"/>
      <c r="AF521" s="98"/>
      <c r="AG521" s="98"/>
    </row>
    <row r="522" spans="1:33" s="3" customFormat="1" ht="11.25" customHeight="1">
      <c r="A522" s="108">
        <f t="shared" ref="A522:A531" si="26">A521+1</f>
        <v>463</v>
      </c>
      <c r="B522" s="98" t="s">
        <v>640</v>
      </c>
      <c r="C522" s="99">
        <v>45.338333333333331</v>
      </c>
      <c r="D522" s="100">
        <v>329.8707184208871</v>
      </c>
      <c r="E522" s="100">
        <v>1380.1790858729917</v>
      </c>
      <c r="F522" s="101">
        <v>22.649000406265259</v>
      </c>
      <c r="G522" s="99">
        <v>25.183000000000003</v>
      </c>
      <c r="H522" s="102">
        <v>79.578999999999994</v>
      </c>
      <c r="I522" s="101">
        <v>3.0493329270680736</v>
      </c>
      <c r="J522" s="107" t="s">
        <v>0</v>
      </c>
      <c r="K522" s="99">
        <v>3.7803333333333331</v>
      </c>
      <c r="L522" s="102">
        <v>875.03933333333327</v>
      </c>
      <c r="M522" s="102">
        <v>23.573666666666668</v>
      </c>
      <c r="N522" s="25">
        <f t="shared" si="25"/>
        <v>463</v>
      </c>
      <c r="O522" s="103">
        <v>2.8333333333333335E-2</v>
      </c>
      <c r="P522" s="102">
        <v>469.99833333333328</v>
      </c>
      <c r="Q522" s="99">
        <v>0.30599999999999999</v>
      </c>
      <c r="R522" s="102">
        <v>581.35699999999997</v>
      </c>
      <c r="S522" s="102">
        <v>61.894333333333329</v>
      </c>
      <c r="T522" s="103">
        <v>8.2666666666666666E-2</v>
      </c>
      <c r="U522" s="99">
        <v>3.5220000000000002</v>
      </c>
      <c r="V522" s="102">
        <v>109</v>
      </c>
      <c r="W522" s="102"/>
      <c r="X522" s="102"/>
      <c r="Y522" s="103" t="s">
        <v>36</v>
      </c>
      <c r="Z522" s="103">
        <v>0.2</v>
      </c>
      <c r="AA522" s="103" t="s">
        <v>36</v>
      </c>
      <c r="AB522" s="103" t="s">
        <v>36</v>
      </c>
      <c r="AC522" s="107"/>
      <c r="AD522" s="98"/>
      <c r="AE522" s="98"/>
      <c r="AF522" s="98"/>
      <c r="AG522" s="98"/>
    </row>
    <row r="523" spans="1:33" ht="11.25" customHeight="1">
      <c r="A523" s="14">
        <f t="shared" si="26"/>
        <v>464</v>
      </c>
      <c r="B523" s="12" t="s">
        <v>502</v>
      </c>
      <c r="C523" s="27">
        <v>21.246666666666666</v>
      </c>
      <c r="D523" s="28">
        <v>452.96375533333332</v>
      </c>
      <c r="E523" s="28">
        <v>1895.2003523146668</v>
      </c>
      <c r="F523" s="27">
        <v>35.553613333333331</v>
      </c>
      <c r="G523" s="39">
        <v>33.529333333333334</v>
      </c>
      <c r="H523" s="28">
        <v>105.84399999999999</v>
      </c>
      <c r="I523" s="29">
        <v>1.6607199999999995</v>
      </c>
      <c r="J523" s="66" t="s">
        <v>0</v>
      </c>
      <c r="K523" s="27">
        <v>8.009666666666666</v>
      </c>
      <c r="L523" s="28">
        <v>991.96766666666679</v>
      </c>
      <c r="M523" s="28">
        <v>33.367333333333335</v>
      </c>
      <c r="N523" s="25">
        <f t="shared" si="25"/>
        <v>464</v>
      </c>
      <c r="O523" s="97">
        <v>4.8333333333333339E-2</v>
      </c>
      <c r="P523" s="28">
        <v>744.62333333333333</v>
      </c>
      <c r="Q523" s="27">
        <v>0.53233333333333333</v>
      </c>
      <c r="R523" s="28">
        <v>1844.0810000000001</v>
      </c>
      <c r="S523" s="28">
        <v>96.237000000000009</v>
      </c>
      <c r="T523" s="30">
        <v>0.16866666666666666</v>
      </c>
      <c r="U523" s="27">
        <v>4.3586666666666671</v>
      </c>
      <c r="V523" s="28">
        <v>66.153333333333322</v>
      </c>
      <c r="W523" s="28"/>
      <c r="X523" s="28"/>
      <c r="Y523" s="38" t="s">
        <v>36</v>
      </c>
      <c r="Z523" s="30">
        <v>0.44166666666666665</v>
      </c>
      <c r="AA523" s="30">
        <v>0.23333333333333331</v>
      </c>
      <c r="AB523" s="38" t="s">
        <v>36</v>
      </c>
      <c r="AC523" s="29" t="s">
        <v>36</v>
      </c>
      <c r="AD523" s="12"/>
    </row>
    <row r="524" spans="1:33" ht="11.25" customHeight="1">
      <c r="A524" s="14">
        <f t="shared" si="26"/>
        <v>465</v>
      </c>
      <c r="B524" s="12" t="s">
        <v>503</v>
      </c>
      <c r="C524" s="27">
        <v>54.421333333333337</v>
      </c>
      <c r="D524" s="28">
        <v>303.07980333333325</v>
      </c>
      <c r="E524" s="28">
        <v>1268.0858971466664</v>
      </c>
      <c r="F524" s="27">
        <v>9.3573333333333331</v>
      </c>
      <c r="G524" s="39">
        <v>27.435333333333332</v>
      </c>
      <c r="H524" s="28">
        <v>82.156666666666666</v>
      </c>
      <c r="I524" s="29">
        <v>5.6763333333333303</v>
      </c>
      <c r="J524" s="66" t="s">
        <v>0</v>
      </c>
      <c r="K524" s="27">
        <v>3.109666666666667</v>
      </c>
      <c r="L524" s="28">
        <v>323.29933333333332</v>
      </c>
      <c r="M524" s="28">
        <v>16.001666666666669</v>
      </c>
      <c r="N524" s="25">
        <f t="shared" si="25"/>
        <v>465</v>
      </c>
      <c r="O524" s="97">
        <v>1.2999999999999998E-2</v>
      </c>
      <c r="P524" s="28">
        <v>577.94333333333338</v>
      </c>
      <c r="Q524" s="27">
        <v>0.26533333333333337</v>
      </c>
      <c r="R524" s="28">
        <v>780.42600000000004</v>
      </c>
      <c r="S524" s="28">
        <v>193.721</v>
      </c>
      <c r="T524" s="30">
        <v>4.5333333333333337E-2</v>
      </c>
      <c r="U524" s="27">
        <v>1.3046666666666669</v>
      </c>
      <c r="V524" s="28">
        <v>57.313333333333333</v>
      </c>
      <c r="W524" s="28"/>
      <c r="X524" s="28"/>
      <c r="Y524" s="38" t="s">
        <v>36</v>
      </c>
      <c r="Z524" s="30">
        <v>0.2</v>
      </c>
      <c r="AA524" s="38" t="s">
        <v>36</v>
      </c>
      <c r="AB524" s="38" t="s">
        <v>36</v>
      </c>
      <c r="AC524" s="29" t="s">
        <v>36</v>
      </c>
      <c r="AD524" s="12"/>
    </row>
    <row r="525" spans="1:33" ht="11.25" customHeight="1">
      <c r="A525" s="91"/>
      <c r="B525" s="5"/>
      <c r="C525" s="7"/>
      <c r="D525" s="8"/>
      <c r="E525" s="8"/>
      <c r="F525" s="7"/>
      <c r="G525" s="7"/>
      <c r="H525" s="8"/>
      <c r="I525" s="7" t="s">
        <v>93</v>
      </c>
      <c r="J525" s="7" t="s">
        <v>21</v>
      </c>
      <c r="K525" s="7"/>
      <c r="L525" s="8"/>
      <c r="M525" s="8"/>
      <c r="N525" s="115"/>
      <c r="O525" s="9"/>
      <c r="P525" s="8"/>
      <c r="Q525" s="7"/>
      <c r="R525" s="8"/>
      <c r="S525" s="8"/>
      <c r="T525" s="9"/>
      <c r="U525" s="7"/>
      <c r="V525" s="8"/>
      <c r="W525" s="8"/>
      <c r="X525" s="8"/>
      <c r="Y525" s="9"/>
      <c r="Z525" s="9"/>
      <c r="AA525" s="9"/>
      <c r="AB525" s="9"/>
      <c r="AC525" s="7" t="s">
        <v>94</v>
      </c>
      <c r="AD525" s="5"/>
    </row>
    <row r="526" spans="1:33" ht="11.25" customHeight="1" thickBot="1">
      <c r="A526" s="92" t="s">
        <v>95</v>
      </c>
      <c r="B526" s="12"/>
      <c r="C526" s="10" t="s">
        <v>19</v>
      </c>
      <c r="D526" s="148" t="s">
        <v>96</v>
      </c>
      <c r="E526" s="148"/>
      <c r="F526" s="10" t="s">
        <v>20</v>
      </c>
      <c r="G526" s="10" t="s">
        <v>97</v>
      </c>
      <c r="H526" s="14" t="s">
        <v>35</v>
      </c>
      <c r="I526" s="10" t="s">
        <v>98</v>
      </c>
      <c r="J526" s="10" t="s">
        <v>99</v>
      </c>
      <c r="K526" s="10" t="s">
        <v>22</v>
      </c>
      <c r="L526" s="14" t="s">
        <v>23</v>
      </c>
      <c r="M526" s="14" t="s">
        <v>24</v>
      </c>
      <c r="N526" s="25" t="str">
        <f>A526</f>
        <v>Número do</v>
      </c>
      <c r="O526" s="15" t="s">
        <v>25</v>
      </c>
      <c r="P526" s="14" t="s">
        <v>26</v>
      </c>
      <c r="Q526" s="10" t="s">
        <v>27</v>
      </c>
      <c r="R526" s="14" t="s">
        <v>28</v>
      </c>
      <c r="S526" s="14" t="s">
        <v>29</v>
      </c>
      <c r="T526" s="15" t="s">
        <v>30</v>
      </c>
      <c r="U526" s="10" t="s">
        <v>31</v>
      </c>
      <c r="V526" s="14" t="s">
        <v>32</v>
      </c>
      <c r="W526" s="14" t="s">
        <v>100</v>
      </c>
      <c r="X526" s="14" t="s">
        <v>101</v>
      </c>
      <c r="Y526" s="15" t="s">
        <v>33</v>
      </c>
      <c r="Z526" s="15" t="s">
        <v>34</v>
      </c>
      <c r="AA526" s="15" t="s">
        <v>102</v>
      </c>
      <c r="AB526" s="15" t="s">
        <v>103</v>
      </c>
      <c r="AC526" s="10" t="s">
        <v>92</v>
      </c>
      <c r="AD526" s="12"/>
    </row>
    <row r="527" spans="1:33" ht="11.25" customHeight="1">
      <c r="A527" s="93" t="s">
        <v>104</v>
      </c>
      <c r="B527" s="17" t="s">
        <v>105</v>
      </c>
      <c r="C527" s="18" t="s">
        <v>106</v>
      </c>
      <c r="D527" s="19" t="s">
        <v>107</v>
      </c>
      <c r="E527" s="19" t="s">
        <v>108</v>
      </c>
      <c r="F527" s="18" t="s">
        <v>109</v>
      </c>
      <c r="G527" s="18" t="s">
        <v>109</v>
      </c>
      <c r="H527" s="19" t="s">
        <v>110</v>
      </c>
      <c r="I527" s="18" t="s">
        <v>109</v>
      </c>
      <c r="J527" s="18" t="s">
        <v>109</v>
      </c>
      <c r="K527" s="18" t="s">
        <v>109</v>
      </c>
      <c r="L527" s="19" t="s">
        <v>110</v>
      </c>
      <c r="M527" s="19" t="s">
        <v>110</v>
      </c>
      <c r="N527" s="114" t="str">
        <f>A527</f>
        <v>Alimento</v>
      </c>
      <c r="O527" s="20" t="s">
        <v>110</v>
      </c>
      <c r="P527" s="19" t="s">
        <v>110</v>
      </c>
      <c r="Q527" s="18" t="s">
        <v>110</v>
      </c>
      <c r="R527" s="19" t="s">
        <v>110</v>
      </c>
      <c r="S527" s="19" t="s">
        <v>110</v>
      </c>
      <c r="T527" s="20" t="s">
        <v>110</v>
      </c>
      <c r="U527" s="18" t="s">
        <v>110</v>
      </c>
      <c r="V527" s="19" t="s">
        <v>111</v>
      </c>
      <c r="W527" s="19" t="s">
        <v>111</v>
      </c>
      <c r="X527" s="19" t="s">
        <v>111</v>
      </c>
      <c r="Y527" s="20" t="s">
        <v>110</v>
      </c>
      <c r="Z527" s="20" t="s">
        <v>110</v>
      </c>
      <c r="AA527" s="20" t="s">
        <v>110</v>
      </c>
      <c r="AB527" s="20" t="s">
        <v>110</v>
      </c>
      <c r="AC527" s="18" t="s">
        <v>110</v>
      </c>
      <c r="AD527" s="17"/>
    </row>
    <row r="528" spans="1:33" ht="11.25" customHeight="1">
      <c r="A528" s="14">
        <f>A524+1</f>
        <v>466</v>
      </c>
      <c r="B528" s="12" t="s">
        <v>504</v>
      </c>
      <c r="C528" s="27">
        <v>72.215000000000003</v>
      </c>
      <c r="D528" s="28">
        <v>121.105954</v>
      </c>
      <c r="E528" s="28">
        <v>506.70731153600002</v>
      </c>
      <c r="F528" s="27">
        <v>5.7866600000000004</v>
      </c>
      <c r="G528" s="39">
        <v>2.8383333333333334</v>
      </c>
      <c r="H528" s="28">
        <v>12.069333333333333</v>
      </c>
      <c r="I528" s="29">
        <v>18.46200666666666</v>
      </c>
      <c r="J528" s="66" t="s">
        <v>0</v>
      </c>
      <c r="K528" s="27">
        <v>0.69799999999999995</v>
      </c>
      <c r="L528" s="28">
        <v>730.93266666666659</v>
      </c>
      <c r="M528" s="28">
        <v>26.508666666666667</v>
      </c>
      <c r="N528" s="25">
        <f t="shared" si="25"/>
        <v>466</v>
      </c>
      <c r="O528" s="97">
        <v>2.3333333333333334E-2</v>
      </c>
      <c r="P528" s="28">
        <v>448.45866666666672</v>
      </c>
      <c r="Q528" s="27">
        <v>0.14100000000000001</v>
      </c>
      <c r="R528" s="28">
        <v>412.46900000000005</v>
      </c>
      <c r="S528" s="28">
        <v>121.46166666666666</v>
      </c>
      <c r="T528" s="30">
        <v>1.4666666666666666E-2</v>
      </c>
      <c r="U528" s="27">
        <v>2.6633333333333336</v>
      </c>
      <c r="V528" s="28">
        <v>272.65666666666669</v>
      </c>
      <c r="W528" s="28"/>
      <c r="X528" s="28"/>
      <c r="Y528" s="30">
        <v>0.22333333333333336</v>
      </c>
      <c r="Z528" s="30">
        <v>0.26666666666666666</v>
      </c>
      <c r="AA528" s="30">
        <v>0.21</v>
      </c>
      <c r="AB528" s="30">
        <v>2.6833333333333336</v>
      </c>
      <c r="AC528" s="29" t="s">
        <v>36</v>
      </c>
      <c r="AD528" s="12"/>
    </row>
    <row r="529" spans="1:33" s="3" customFormat="1" ht="11.25" customHeight="1">
      <c r="A529" s="14">
        <f t="shared" si="26"/>
        <v>467</v>
      </c>
      <c r="B529" s="98" t="s">
        <v>75</v>
      </c>
      <c r="C529" s="99">
        <v>42.444333333333333</v>
      </c>
      <c r="D529" s="100">
        <v>359.88046240505474</v>
      </c>
      <c r="E529" s="100">
        <v>1505.7398547027492</v>
      </c>
      <c r="F529" s="101">
        <v>22.661760406494142</v>
      </c>
      <c r="G529" s="99">
        <v>29.106333333333335</v>
      </c>
      <c r="H529" s="102">
        <v>90.902333333333331</v>
      </c>
      <c r="I529" s="101">
        <v>1.8785729268391926</v>
      </c>
      <c r="J529" s="107" t="s">
        <v>0</v>
      </c>
      <c r="K529" s="99">
        <v>3.9090000000000003</v>
      </c>
      <c r="L529" s="102">
        <v>939.99333333333334</v>
      </c>
      <c r="M529" s="102">
        <v>28.273666666666667</v>
      </c>
      <c r="N529" s="25">
        <f t="shared" si="25"/>
        <v>467</v>
      </c>
      <c r="O529" s="103">
        <v>3.2333333333333332E-2</v>
      </c>
      <c r="P529" s="102">
        <v>460.83866666666671</v>
      </c>
      <c r="Q529" s="99">
        <v>0.28000000000000003</v>
      </c>
      <c r="R529" s="102">
        <v>579.774</v>
      </c>
      <c r="S529" s="102">
        <v>73.471666666666664</v>
      </c>
      <c r="T529" s="103">
        <v>9.8666666666666666E-2</v>
      </c>
      <c r="U529" s="99">
        <v>3.4616666666666664</v>
      </c>
      <c r="V529" s="102">
        <v>122.66666666666667</v>
      </c>
      <c r="W529" s="102"/>
      <c r="X529" s="102"/>
      <c r="Y529" s="103" t="s">
        <v>36</v>
      </c>
      <c r="Z529" s="103">
        <v>0.22</v>
      </c>
      <c r="AA529" s="103" t="s">
        <v>36</v>
      </c>
      <c r="AB529" s="103" t="s">
        <v>36</v>
      </c>
      <c r="AC529" s="107"/>
      <c r="AD529" s="98"/>
      <c r="AE529" s="98"/>
      <c r="AF529" s="98"/>
      <c r="AG529" s="98"/>
    </row>
    <row r="530" spans="1:33" ht="11.25" customHeight="1">
      <c r="A530" s="14">
        <f t="shared" si="26"/>
        <v>468</v>
      </c>
      <c r="B530" s="12" t="s">
        <v>505</v>
      </c>
      <c r="C530" s="27">
        <v>62.466333333333331</v>
      </c>
      <c r="D530" s="28">
        <v>256.57814866666666</v>
      </c>
      <c r="E530" s="28">
        <v>1073.5229740213333</v>
      </c>
      <c r="F530" s="27">
        <v>9.6295466666666663</v>
      </c>
      <c r="G530" s="39">
        <v>23.441000000000003</v>
      </c>
      <c r="H530" s="28">
        <v>73.668999999999997</v>
      </c>
      <c r="I530" s="29">
        <v>2.4324533333333336</v>
      </c>
      <c r="J530" s="66" t="s">
        <v>0</v>
      </c>
      <c r="K530" s="27">
        <v>2.0306666666666664</v>
      </c>
      <c r="L530" s="28">
        <v>259.46666666666664</v>
      </c>
      <c r="M530" s="28">
        <v>11.628333333333332</v>
      </c>
      <c r="N530" s="25">
        <f t="shared" si="25"/>
        <v>468</v>
      </c>
      <c r="O530" s="97">
        <v>1.5333333333333332E-2</v>
      </c>
      <c r="P530" s="49">
        <v>447.88033333333334</v>
      </c>
      <c r="Q530" s="27">
        <v>0.115</v>
      </c>
      <c r="R530" s="28">
        <v>557.92466666666667</v>
      </c>
      <c r="S530" s="28">
        <v>93.064333333333323</v>
      </c>
      <c r="T530" s="30">
        <v>4.4999999999999998E-2</v>
      </c>
      <c r="U530" s="27">
        <v>1.2769999999999999</v>
      </c>
      <c r="V530" s="28">
        <v>194.58666666666667</v>
      </c>
      <c r="W530" s="28"/>
      <c r="X530" s="28"/>
      <c r="Y530" s="38" t="s">
        <v>36</v>
      </c>
      <c r="Z530" s="30">
        <v>0.19066666666666668</v>
      </c>
      <c r="AA530" s="38" t="s">
        <v>36</v>
      </c>
      <c r="AB530" s="38" t="s">
        <v>36</v>
      </c>
      <c r="AC530" s="29" t="s">
        <v>36</v>
      </c>
      <c r="AD530" s="12"/>
    </row>
    <row r="531" spans="1:33" ht="11.25" customHeight="1">
      <c r="A531" s="14">
        <f t="shared" si="26"/>
        <v>469</v>
      </c>
      <c r="B531" s="12" t="s">
        <v>506</v>
      </c>
      <c r="C531" s="27">
        <v>73.570666666666668</v>
      </c>
      <c r="D531" s="28">
        <v>139.73177999999996</v>
      </c>
      <c r="E531" s="28">
        <v>584.6377675199999</v>
      </c>
      <c r="F531" s="27">
        <v>12.6005</v>
      </c>
      <c r="G531" s="39">
        <v>8.1086666666666662</v>
      </c>
      <c r="H531" s="28">
        <v>48.70333333333334</v>
      </c>
      <c r="I531" s="29">
        <v>3.7861666666666673</v>
      </c>
      <c r="J531" s="66" t="s">
        <v>0</v>
      </c>
      <c r="K531" s="27">
        <v>1.9339999999999999</v>
      </c>
      <c r="L531" s="28">
        <v>253.23599999999999</v>
      </c>
      <c r="M531" s="28">
        <v>11.808666666666667</v>
      </c>
      <c r="N531" s="25">
        <f t="shared" si="25"/>
        <v>469</v>
      </c>
      <c r="O531" s="38" t="s">
        <v>36</v>
      </c>
      <c r="P531" s="28">
        <v>161.51866666666666</v>
      </c>
      <c r="Q531" s="27">
        <v>0.13666666666666669</v>
      </c>
      <c r="R531" s="28">
        <v>282.57900000000001</v>
      </c>
      <c r="S531" s="28">
        <v>112.37833333333333</v>
      </c>
      <c r="T531" s="38" t="s">
        <v>36</v>
      </c>
      <c r="U531" s="52">
        <v>0.46033333333333332</v>
      </c>
      <c r="V531" s="28">
        <v>52.846666666666664</v>
      </c>
      <c r="W531" s="28"/>
      <c r="X531" s="28"/>
      <c r="Y531" s="38" t="s">
        <v>36</v>
      </c>
      <c r="Z531" s="30">
        <v>0.1466666666666667</v>
      </c>
      <c r="AA531" s="38" t="s">
        <v>36</v>
      </c>
      <c r="AB531" s="38" t="s">
        <v>36</v>
      </c>
      <c r="AC531" s="29" t="s">
        <v>36</v>
      </c>
      <c r="AD531" s="12"/>
    </row>
    <row r="532" spans="1:33" ht="11.25" customHeight="1">
      <c r="A532" s="13"/>
      <c r="B532" s="12"/>
      <c r="C532" s="10"/>
      <c r="D532" s="14"/>
      <c r="E532" s="14"/>
      <c r="F532" s="10"/>
      <c r="G532" s="10"/>
      <c r="H532" s="14"/>
      <c r="I532" s="29"/>
      <c r="J532" s="10"/>
      <c r="K532" s="10"/>
      <c r="L532" s="14"/>
      <c r="M532" s="14"/>
      <c r="N532" s="25"/>
      <c r="O532" s="15"/>
      <c r="P532" s="14"/>
      <c r="Q532" s="10"/>
      <c r="R532" s="14"/>
      <c r="S532" s="14"/>
      <c r="T532" s="15"/>
      <c r="U532" s="10"/>
      <c r="V532" s="14"/>
      <c r="W532" s="14"/>
      <c r="X532" s="14"/>
      <c r="Y532" s="15"/>
      <c r="Z532" s="15"/>
      <c r="AA532" s="15"/>
      <c r="AB532" s="15"/>
      <c r="AC532" s="10"/>
      <c r="AD532" s="12"/>
    </row>
    <row r="533" spans="1:33" ht="11.25" customHeight="1">
      <c r="A533" s="150" t="s">
        <v>507</v>
      </c>
      <c r="B533" s="150"/>
      <c r="C533" s="10"/>
      <c r="D533" s="14"/>
      <c r="E533" s="14"/>
      <c r="F533" s="10"/>
      <c r="G533" s="10"/>
      <c r="H533" s="14"/>
      <c r="I533" s="29"/>
      <c r="J533" s="10"/>
      <c r="K533" s="10"/>
      <c r="L533" s="14"/>
      <c r="M533" s="14"/>
      <c r="N533" s="25"/>
      <c r="O533" s="15"/>
      <c r="P533" s="14"/>
      <c r="Q533" s="10"/>
      <c r="R533" s="14"/>
      <c r="S533" s="14"/>
      <c r="T533" s="15"/>
      <c r="U533" s="10"/>
      <c r="V533" s="14"/>
      <c r="W533" s="14"/>
      <c r="X533" s="14"/>
      <c r="Y533" s="15"/>
      <c r="Z533" s="15"/>
      <c r="AA533" s="15"/>
      <c r="AB533" s="15"/>
      <c r="AC533" s="10"/>
      <c r="AD533" s="12"/>
    </row>
    <row r="534" spans="1:33" ht="11.25" customHeight="1">
      <c r="A534" s="14">
        <f>A531+1</f>
        <v>470</v>
      </c>
      <c r="B534" s="12" t="s">
        <v>508</v>
      </c>
      <c r="C534" s="27">
        <v>93.506666666666661</v>
      </c>
      <c r="D534" s="28">
        <v>25.613333333333344</v>
      </c>
      <c r="E534" s="28">
        <v>107.16618666666672</v>
      </c>
      <c r="F534" s="27">
        <v>0</v>
      </c>
      <c r="G534" s="39">
        <v>0</v>
      </c>
      <c r="H534" s="25" t="s">
        <v>0</v>
      </c>
      <c r="I534" s="29">
        <v>6.4033333333333395</v>
      </c>
      <c r="J534" s="29" t="s">
        <v>0</v>
      </c>
      <c r="K534" s="27">
        <v>0.09</v>
      </c>
      <c r="L534" s="28">
        <v>1.2333333333333334</v>
      </c>
      <c r="M534" s="25" t="s">
        <v>36</v>
      </c>
      <c r="N534" s="25">
        <f t="shared" si="25"/>
        <v>470</v>
      </c>
      <c r="O534" s="38" t="s">
        <v>36</v>
      </c>
      <c r="P534" s="28">
        <v>8.9733333333333345</v>
      </c>
      <c r="Q534" s="27">
        <v>0.67</v>
      </c>
      <c r="R534" s="28">
        <v>44.083333333333336</v>
      </c>
      <c r="S534" s="28">
        <v>13.026666666666666</v>
      </c>
      <c r="T534" s="38" t="s">
        <v>36</v>
      </c>
      <c r="U534" s="29" t="s">
        <v>36</v>
      </c>
      <c r="V534" s="25" t="s">
        <v>0</v>
      </c>
      <c r="W534" s="25"/>
      <c r="X534" s="25"/>
      <c r="Y534" s="38"/>
      <c r="Z534" s="38"/>
      <c r="AA534" s="38"/>
      <c r="AB534" s="38"/>
      <c r="AC534" s="29"/>
      <c r="AD534" s="12"/>
    </row>
    <row r="535" spans="1:33" ht="11.25" customHeight="1">
      <c r="A535" s="14">
        <f>A534+1</f>
        <v>471</v>
      </c>
      <c r="B535" s="12" t="s">
        <v>509</v>
      </c>
      <c r="C535" s="52">
        <v>97.372</v>
      </c>
      <c r="D535" s="28">
        <v>9.070868599613517</v>
      </c>
      <c r="E535" s="28">
        <v>37.952514220782959</v>
      </c>
      <c r="F535" s="27">
        <v>0.71250000000000002</v>
      </c>
      <c r="G535" s="39">
        <v>6.9333333333333344E-2</v>
      </c>
      <c r="H535" s="25" t="s">
        <v>0</v>
      </c>
      <c r="I535" s="29">
        <v>1.478666666666667</v>
      </c>
      <c r="J535" s="37" t="s">
        <v>0</v>
      </c>
      <c r="K535" s="27">
        <v>0.36749999999999999</v>
      </c>
      <c r="L535" s="49">
        <v>3.1593333333333331</v>
      </c>
      <c r="M535" s="49">
        <v>9.6616666666666671</v>
      </c>
      <c r="N535" s="25">
        <f t="shared" si="25"/>
        <v>471</v>
      </c>
      <c r="O535" s="97">
        <v>3.7666666666666661E-2</v>
      </c>
      <c r="P535" s="49">
        <v>9.495333333333333</v>
      </c>
      <c r="Q535" s="52" t="s">
        <v>36</v>
      </c>
      <c r="R535" s="49">
        <v>1.0273333333333334</v>
      </c>
      <c r="S535" s="49">
        <v>155.70400000000004</v>
      </c>
      <c r="T535" s="48">
        <v>6.000000000000001E-3</v>
      </c>
      <c r="U535" s="52" t="s">
        <v>36</v>
      </c>
      <c r="V535" s="55" t="s">
        <v>0</v>
      </c>
      <c r="W535" s="55"/>
      <c r="X535" s="55"/>
      <c r="Y535" s="67"/>
      <c r="Z535" s="67"/>
      <c r="AA535" s="67"/>
      <c r="AB535" s="67"/>
      <c r="AC535" s="61"/>
      <c r="AD535" s="12"/>
    </row>
    <row r="536" spans="1:33" ht="11.25" customHeight="1">
      <c r="A536" s="14">
        <f t="shared" ref="A536:A547" si="27">A535+1</f>
        <v>472</v>
      </c>
      <c r="B536" s="12" t="s">
        <v>592</v>
      </c>
      <c r="C536" s="29"/>
      <c r="D536" s="25">
        <v>215.66159999999999</v>
      </c>
      <c r="E536" s="25">
        <v>902.32813439999995</v>
      </c>
      <c r="F536" s="29"/>
      <c r="G536" s="29"/>
      <c r="H536" s="25" t="s">
        <v>0</v>
      </c>
      <c r="I536" s="29"/>
      <c r="J536" s="29" t="s">
        <v>0</v>
      </c>
      <c r="K536" s="29"/>
      <c r="L536" s="25" t="s">
        <v>36</v>
      </c>
      <c r="M536" s="25" t="s">
        <v>36</v>
      </c>
      <c r="N536" s="25">
        <f t="shared" si="25"/>
        <v>472</v>
      </c>
      <c r="O536" s="31" t="s">
        <v>36</v>
      </c>
      <c r="P536" s="25" t="s">
        <v>36</v>
      </c>
      <c r="Q536" s="29" t="s">
        <v>36</v>
      </c>
      <c r="R536" s="28">
        <v>3.1456666666666671</v>
      </c>
      <c r="S536" s="25" t="s">
        <v>36</v>
      </c>
      <c r="T536" s="30">
        <v>6.3E-2</v>
      </c>
      <c r="U536" s="29" t="s">
        <v>36</v>
      </c>
      <c r="V536" s="25" t="s">
        <v>0</v>
      </c>
      <c r="W536" s="25"/>
      <c r="X536" s="25"/>
      <c r="Y536" s="31" t="s">
        <v>36</v>
      </c>
      <c r="Z536" s="31" t="s">
        <v>36</v>
      </c>
      <c r="AA536" s="31" t="s">
        <v>36</v>
      </c>
      <c r="AB536" s="31" t="s">
        <v>36</v>
      </c>
      <c r="AC536" s="29"/>
      <c r="AD536" s="12"/>
    </row>
    <row r="537" spans="1:33" ht="11.25" customHeight="1">
      <c r="A537" s="14">
        <f t="shared" si="27"/>
        <v>473</v>
      </c>
      <c r="B537" s="12" t="s">
        <v>510</v>
      </c>
      <c r="C537" s="27">
        <v>81.727666666666664</v>
      </c>
      <c r="D537" s="28">
        <v>65.34359826898573</v>
      </c>
      <c r="E537" s="28">
        <v>273.39761515743629</v>
      </c>
      <c r="F537" s="29" t="s">
        <v>36</v>
      </c>
      <c r="G537" s="29" t="s">
        <v>36</v>
      </c>
      <c r="H537" s="25" t="s">
        <v>0</v>
      </c>
      <c r="I537" s="29">
        <v>18.151000000000003</v>
      </c>
      <c r="J537" s="27">
        <v>0.13633333333333333</v>
      </c>
      <c r="K537" s="27">
        <v>0.12133333333333333</v>
      </c>
      <c r="L537" s="28">
        <v>9.0830000000000002</v>
      </c>
      <c r="M537" s="28">
        <v>11.973999999999998</v>
      </c>
      <c r="N537" s="25">
        <f t="shared" si="25"/>
        <v>473</v>
      </c>
      <c r="O537" s="30">
        <v>0.20599999999999999</v>
      </c>
      <c r="P537" s="28">
        <v>4.7786666666666662</v>
      </c>
      <c r="Q537" s="27">
        <v>0.75266666666666671</v>
      </c>
      <c r="R537" s="46" t="s">
        <v>36</v>
      </c>
      <c r="S537" s="28">
        <v>17.972999999999999</v>
      </c>
      <c r="T537" s="30">
        <v>7.0000000000000001E-3</v>
      </c>
      <c r="U537" s="27">
        <v>5.0666666666666665E-2</v>
      </c>
      <c r="V537" s="25" t="s">
        <v>0</v>
      </c>
      <c r="W537" s="25"/>
      <c r="X537" s="25"/>
      <c r="Y537" s="38" t="s">
        <v>36</v>
      </c>
      <c r="Z537" s="38" t="s">
        <v>36</v>
      </c>
      <c r="AA537" s="30">
        <v>0.03</v>
      </c>
      <c r="AB537" s="31" t="s">
        <v>36</v>
      </c>
      <c r="AC537" s="29">
        <v>2.7796660000000002</v>
      </c>
      <c r="AD537" s="12"/>
    </row>
    <row r="538" spans="1:33" ht="11.25" customHeight="1">
      <c r="A538" s="14">
        <f t="shared" si="27"/>
        <v>474</v>
      </c>
      <c r="B538" s="12" t="s">
        <v>593</v>
      </c>
      <c r="C538" s="52">
        <v>92.38</v>
      </c>
      <c r="D538" s="28">
        <v>40.720188550628663</v>
      </c>
      <c r="E538" s="28">
        <v>170.37326889583034</v>
      </c>
      <c r="F538" s="27">
        <v>0.5625</v>
      </c>
      <c r="G538" s="110" t="s">
        <v>36</v>
      </c>
      <c r="H538" s="25" t="s">
        <v>0</v>
      </c>
      <c r="I538" s="29">
        <v>3.3174999999999999</v>
      </c>
      <c r="J538" s="37" t="s">
        <v>0</v>
      </c>
      <c r="K538" s="52">
        <v>0.12</v>
      </c>
      <c r="L538" s="49">
        <v>4.9850000000000003</v>
      </c>
      <c r="M538" s="49">
        <v>6.743666666666666</v>
      </c>
      <c r="N538" s="25">
        <f t="shared" si="25"/>
        <v>474</v>
      </c>
      <c r="O538" s="48">
        <v>5.3333333333333332E-3</v>
      </c>
      <c r="P538" s="49">
        <v>19.002666666666666</v>
      </c>
      <c r="Q538" s="52" t="s">
        <v>36</v>
      </c>
      <c r="R538" s="49">
        <v>4.2303333333333333</v>
      </c>
      <c r="S538" s="49">
        <v>29.466666666666669</v>
      </c>
      <c r="T538" s="48" t="s">
        <v>36</v>
      </c>
      <c r="U538" s="47" t="s">
        <v>36</v>
      </c>
      <c r="V538" s="25" t="s">
        <v>0</v>
      </c>
      <c r="W538" s="25"/>
      <c r="X538" s="25"/>
      <c r="Y538" s="31" t="s">
        <v>36</v>
      </c>
      <c r="Z538" s="31" t="s">
        <v>36</v>
      </c>
      <c r="AA538" s="30">
        <v>0.14333333333333334</v>
      </c>
      <c r="AB538" s="48">
        <v>2.9166666666666665</v>
      </c>
      <c r="AC538" s="47" t="s">
        <v>36</v>
      </c>
      <c r="AD538" s="12"/>
    </row>
    <row r="539" spans="1:33" ht="11.25" customHeight="1">
      <c r="A539" s="14">
        <f t="shared" si="27"/>
        <v>475</v>
      </c>
      <c r="B539" s="71" t="s">
        <v>511</v>
      </c>
      <c r="C539" s="52">
        <v>99.608666666666679</v>
      </c>
      <c r="D539" s="28">
        <v>1.3970599738756386</v>
      </c>
      <c r="E539" s="28">
        <v>5.8452989306956722</v>
      </c>
      <c r="F539" s="27">
        <v>0</v>
      </c>
      <c r="G539" s="39">
        <v>0</v>
      </c>
      <c r="H539" s="25" t="s">
        <v>0</v>
      </c>
      <c r="I539" s="29">
        <v>0.39133333333332132</v>
      </c>
      <c r="J539" s="37" t="s">
        <v>0</v>
      </c>
      <c r="K539" s="52">
        <v>0</v>
      </c>
      <c r="L539" s="49">
        <v>1.931</v>
      </c>
      <c r="M539" s="49">
        <v>0.88099999999999989</v>
      </c>
      <c r="N539" s="25">
        <f t="shared" si="25"/>
        <v>475</v>
      </c>
      <c r="O539" s="97">
        <v>6.333333333333334E-3</v>
      </c>
      <c r="P539" s="49">
        <v>0.65100000000000002</v>
      </c>
      <c r="Q539" s="52" t="s">
        <v>36</v>
      </c>
      <c r="R539" s="49">
        <v>0.62533333333333341</v>
      </c>
      <c r="S539" s="49">
        <v>9.9290000000000003</v>
      </c>
      <c r="T539" s="48">
        <v>6.000000000000001E-3</v>
      </c>
      <c r="U539" s="52" t="s">
        <v>36</v>
      </c>
      <c r="V539" s="25" t="s">
        <v>0</v>
      </c>
      <c r="W539" s="25"/>
      <c r="X539" s="25"/>
      <c r="Y539" s="48">
        <v>1.2333333333333334</v>
      </c>
      <c r="Z539" s="48">
        <v>0.22666666666666668</v>
      </c>
      <c r="AA539" s="67" t="s">
        <v>147</v>
      </c>
      <c r="AB539" s="67" t="s">
        <v>147</v>
      </c>
      <c r="AC539" s="61" t="s">
        <v>147</v>
      </c>
      <c r="AD539" s="12"/>
    </row>
    <row r="540" spans="1:33" ht="11.25" customHeight="1">
      <c r="A540" s="14">
        <f t="shared" si="27"/>
        <v>476</v>
      </c>
      <c r="B540" s="12" t="s">
        <v>512</v>
      </c>
      <c r="C540" s="27">
        <v>99.305000000000007</v>
      </c>
      <c r="D540" s="28">
        <v>2.7307499511241429</v>
      </c>
      <c r="E540" s="28">
        <v>11.425457795503414</v>
      </c>
      <c r="F540" s="27">
        <v>0</v>
      </c>
      <c r="G540" s="39">
        <v>5.1999999999999998E-2</v>
      </c>
      <c r="H540" s="25" t="s">
        <v>0</v>
      </c>
      <c r="I540" s="29">
        <v>0.64299999999999313</v>
      </c>
      <c r="J540" s="37" t="s">
        <v>0</v>
      </c>
      <c r="K540" s="27">
        <v>0</v>
      </c>
      <c r="L540" s="28">
        <v>0.64466666666666661</v>
      </c>
      <c r="M540" s="28">
        <v>2.0369999999999999</v>
      </c>
      <c r="N540" s="25">
        <f t="shared" si="25"/>
        <v>476</v>
      </c>
      <c r="O540" s="30">
        <v>0.27400000000000002</v>
      </c>
      <c r="P540" s="25" t="s">
        <v>36</v>
      </c>
      <c r="Q540" s="29" t="s">
        <v>36</v>
      </c>
      <c r="R540" s="25" t="s">
        <v>36</v>
      </c>
      <c r="S540" s="25">
        <v>5.3363333333333332</v>
      </c>
      <c r="T540" s="31" t="s">
        <v>36</v>
      </c>
      <c r="U540" s="29" t="s">
        <v>36</v>
      </c>
      <c r="V540" s="25" t="s">
        <v>0</v>
      </c>
      <c r="W540" s="25"/>
      <c r="X540" s="25"/>
      <c r="Y540" s="30">
        <v>0.89333333333333342</v>
      </c>
      <c r="Z540" s="31" t="s">
        <v>36</v>
      </c>
      <c r="AA540" s="67" t="s">
        <v>147</v>
      </c>
      <c r="AB540" s="67" t="s">
        <v>147</v>
      </c>
      <c r="AC540" s="61" t="s">
        <v>147</v>
      </c>
      <c r="AD540" s="12"/>
    </row>
    <row r="541" spans="1:33" ht="11.25" customHeight="1">
      <c r="A541" s="14">
        <f t="shared" si="27"/>
        <v>477</v>
      </c>
      <c r="B541" s="12" t="s">
        <v>513</v>
      </c>
      <c r="C541" s="27">
        <v>99.370333333333335</v>
      </c>
      <c r="D541" s="28">
        <v>2.2479099579652102</v>
      </c>
      <c r="E541" s="28">
        <v>9.4052552641264402</v>
      </c>
      <c r="F541" s="27">
        <v>0</v>
      </c>
      <c r="G541" s="39">
        <v>0</v>
      </c>
      <c r="H541" s="25" t="s">
        <v>0</v>
      </c>
      <c r="I541" s="29">
        <v>0.62966666666666526</v>
      </c>
      <c r="J541" s="37" t="s">
        <v>0</v>
      </c>
      <c r="K541" s="29">
        <v>0</v>
      </c>
      <c r="L541" s="28">
        <v>0.25233333333333335</v>
      </c>
      <c r="M541" s="28">
        <v>0.95599999999999996</v>
      </c>
      <c r="N541" s="25">
        <f t="shared" si="25"/>
        <v>477</v>
      </c>
      <c r="O541" s="30">
        <v>8.8666666666666671E-2</v>
      </c>
      <c r="P541" s="28">
        <v>1.5113333333333332</v>
      </c>
      <c r="Q541" s="29" t="s">
        <v>36</v>
      </c>
      <c r="R541" s="25" t="s">
        <v>36</v>
      </c>
      <c r="S541" s="28">
        <v>13.437666666666665</v>
      </c>
      <c r="T541" s="31" t="s">
        <v>36</v>
      </c>
      <c r="U541" s="29" t="s">
        <v>36</v>
      </c>
      <c r="V541" s="25" t="s">
        <v>0</v>
      </c>
      <c r="W541" s="25"/>
      <c r="X541" s="25"/>
      <c r="Y541" s="30">
        <v>3.1133333333333333</v>
      </c>
      <c r="Z541" s="30">
        <v>0.48333333333333334</v>
      </c>
      <c r="AA541" s="67" t="s">
        <v>147</v>
      </c>
      <c r="AB541" s="67" t="s">
        <v>147</v>
      </c>
      <c r="AC541" s="61" t="s">
        <v>147</v>
      </c>
      <c r="AD541" s="12"/>
    </row>
    <row r="542" spans="1:33" ht="11.25" customHeight="1">
      <c r="A542" s="14">
        <f t="shared" si="27"/>
        <v>478</v>
      </c>
      <c r="B542" s="12" t="s">
        <v>514</v>
      </c>
      <c r="C542" s="27">
        <v>94.251999999999995</v>
      </c>
      <c r="D542" s="28">
        <v>21.50859424050649</v>
      </c>
      <c r="E542" s="28">
        <v>89.991958302279158</v>
      </c>
      <c r="F542" s="27">
        <v>0</v>
      </c>
      <c r="G542" s="27">
        <v>0</v>
      </c>
      <c r="H542" s="25" t="s">
        <v>0</v>
      </c>
      <c r="I542" s="29">
        <v>5.2846666666666717</v>
      </c>
      <c r="J542" s="27">
        <v>0.13033333333333333</v>
      </c>
      <c r="K542" s="27">
        <v>0.46333333333333337</v>
      </c>
      <c r="L542" s="49">
        <v>18.837333333333333</v>
      </c>
      <c r="M542" s="49">
        <v>5.1583333333333341</v>
      </c>
      <c r="N542" s="25">
        <f t="shared" si="25"/>
        <v>478</v>
      </c>
      <c r="O542" s="48">
        <v>0.253</v>
      </c>
      <c r="P542" s="49">
        <v>3.7553333333333332</v>
      </c>
      <c r="Q542" s="52" t="s">
        <v>36</v>
      </c>
      <c r="R542" s="49">
        <v>1.7823333333333331</v>
      </c>
      <c r="S542" s="49">
        <v>161.65099999999998</v>
      </c>
      <c r="T542" s="48" t="s">
        <v>36</v>
      </c>
      <c r="U542" s="52" t="s">
        <v>36</v>
      </c>
      <c r="V542" s="25" t="s">
        <v>0</v>
      </c>
      <c r="W542" s="25"/>
      <c r="X542" s="25"/>
      <c r="Y542" s="30">
        <v>5.0000000000000001E-3</v>
      </c>
      <c r="Z542" s="38" t="s">
        <v>36</v>
      </c>
      <c r="AA542" s="31" t="s">
        <v>36</v>
      </c>
      <c r="AB542" s="31" t="s">
        <v>36</v>
      </c>
      <c r="AC542" s="27">
        <v>2.408666666666667</v>
      </c>
      <c r="AD542" s="12"/>
    </row>
    <row r="543" spans="1:33" ht="11.25" customHeight="1">
      <c r="A543" s="14">
        <f t="shared" si="27"/>
        <v>479</v>
      </c>
      <c r="B543" s="12" t="s">
        <v>515</v>
      </c>
      <c r="C543" s="27">
        <v>92.006666666666661</v>
      </c>
      <c r="D543" s="28">
        <v>30.779399999999999</v>
      </c>
      <c r="E543" s="28">
        <v>128.7810096</v>
      </c>
      <c r="F543" s="27">
        <v>0</v>
      </c>
      <c r="G543" s="27">
        <v>0</v>
      </c>
      <c r="H543" s="25" t="s">
        <v>0</v>
      </c>
      <c r="I543" s="29">
        <v>7.9533333333333394</v>
      </c>
      <c r="J543" s="37" t="s">
        <v>0</v>
      </c>
      <c r="K543" s="27">
        <v>0.04</v>
      </c>
      <c r="L543" s="28">
        <v>1.0753333333333335</v>
      </c>
      <c r="M543" s="25" t="s">
        <v>36</v>
      </c>
      <c r="N543" s="25">
        <f t="shared" si="25"/>
        <v>479</v>
      </c>
      <c r="O543" s="38" t="s">
        <v>36</v>
      </c>
      <c r="P543" s="28">
        <v>0.15166666666666664</v>
      </c>
      <c r="Q543" s="29" t="s">
        <v>36</v>
      </c>
      <c r="R543" s="28">
        <v>8.2903333333333329</v>
      </c>
      <c r="S543" s="28">
        <v>1.5056666666666667</v>
      </c>
      <c r="T543" s="38" t="s">
        <v>36</v>
      </c>
      <c r="U543" s="29" t="s">
        <v>36</v>
      </c>
      <c r="V543" s="25" t="s">
        <v>0</v>
      </c>
      <c r="W543" s="25"/>
      <c r="X543" s="25"/>
      <c r="Y543" s="38"/>
      <c r="Z543" s="38"/>
      <c r="AA543" s="38"/>
      <c r="AB543" s="38"/>
      <c r="AC543" s="29"/>
      <c r="AD543" s="12"/>
    </row>
    <row r="544" spans="1:33" ht="11.25" customHeight="1">
      <c r="A544" s="14">
        <f t="shared" si="27"/>
        <v>480</v>
      </c>
      <c r="B544" s="12" t="s">
        <v>516</v>
      </c>
      <c r="C544" s="27">
        <v>91.276666666666657</v>
      </c>
      <c r="D544" s="28">
        <v>33.514200000000045</v>
      </c>
      <c r="E544" s="28">
        <v>140.2234128000002</v>
      </c>
      <c r="F544" s="27">
        <v>0</v>
      </c>
      <c r="G544" s="27">
        <v>0</v>
      </c>
      <c r="H544" s="25" t="s">
        <v>0</v>
      </c>
      <c r="I544" s="29">
        <v>8.6600000000000108</v>
      </c>
      <c r="J544" s="37" t="s">
        <v>0</v>
      </c>
      <c r="K544" s="27">
        <v>6.3333333333333339E-2</v>
      </c>
      <c r="L544" s="28">
        <v>1.3723333333333334</v>
      </c>
      <c r="M544" s="25" t="s">
        <v>36</v>
      </c>
      <c r="N544" s="25">
        <f t="shared" si="25"/>
        <v>480</v>
      </c>
      <c r="O544" s="38" t="s">
        <v>36</v>
      </c>
      <c r="P544" s="28">
        <v>16.677333333333333</v>
      </c>
      <c r="Q544" s="29" t="s">
        <v>36</v>
      </c>
      <c r="R544" s="28">
        <v>7.1193333333333326</v>
      </c>
      <c r="S544" s="28">
        <v>0.90500000000000003</v>
      </c>
      <c r="T544" s="38" t="s">
        <v>36</v>
      </c>
      <c r="U544" s="29" t="s">
        <v>36</v>
      </c>
      <c r="V544" s="25" t="s">
        <v>0</v>
      </c>
      <c r="W544" s="25"/>
      <c r="X544" s="25"/>
      <c r="Y544" s="38"/>
      <c r="Z544" s="38"/>
      <c r="AA544" s="38"/>
      <c r="AB544" s="38"/>
      <c r="AC544" s="29"/>
      <c r="AD544" s="12"/>
    </row>
    <row r="545" spans="1:33" ht="11.25" customHeight="1">
      <c r="A545" s="14">
        <f t="shared" si="27"/>
        <v>481</v>
      </c>
      <c r="B545" s="12" t="s">
        <v>517</v>
      </c>
      <c r="C545" s="27">
        <v>89.956666666666663</v>
      </c>
      <c r="D545" s="28">
        <v>38.700000000000003</v>
      </c>
      <c r="E545" s="28">
        <v>161.92080000000001</v>
      </c>
      <c r="F545" s="27">
        <v>0</v>
      </c>
      <c r="G545" s="27">
        <v>0</v>
      </c>
      <c r="H545" s="25" t="s">
        <v>0</v>
      </c>
      <c r="I545" s="29">
        <v>10</v>
      </c>
      <c r="J545" s="37" t="s">
        <v>0</v>
      </c>
      <c r="K545" s="27">
        <v>4.3333333333333335E-2</v>
      </c>
      <c r="L545" s="28">
        <v>1.4076666666666666</v>
      </c>
      <c r="M545" s="25" t="s">
        <v>36</v>
      </c>
      <c r="N545" s="25">
        <f t="shared" si="25"/>
        <v>481</v>
      </c>
      <c r="O545" s="38" t="s">
        <v>36</v>
      </c>
      <c r="P545" s="25" t="s">
        <v>36</v>
      </c>
      <c r="Q545" s="29" t="s">
        <v>36</v>
      </c>
      <c r="R545" s="28">
        <v>9.009666666666666</v>
      </c>
      <c r="S545" s="28">
        <v>1.3813333333333333</v>
      </c>
      <c r="T545" s="38" t="s">
        <v>36</v>
      </c>
      <c r="U545" s="29" t="s">
        <v>36</v>
      </c>
      <c r="V545" s="25" t="s">
        <v>0</v>
      </c>
      <c r="W545" s="25"/>
      <c r="X545" s="25"/>
      <c r="Y545" s="38"/>
      <c r="Z545" s="38"/>
      <c r="AA545" s="38"/>
      <c r="AB545" s="38"/>
      <c r="AC545" s="29"/>
      <c r="AD545" s="12"/>
    </row>
    <row r="546" spans="1:33" ht="11.25" customHeight="1">
      <c r="A546" s="14">
        <f t="shared" si="27"/>
        <v>482</v>
      </c>
      <c r="B546" s="12" t="s">
        <v>518</v>
      </c>
      <c r="C546" s="27">
        <v>88.173333333333332</v>
      </c>
      <c r="D546" s="28">
        <v>45.627300000000027</v>
      </c>
      <c r="E546" s="28">
        <v>190.90462320000012</v>
      </c>
      <c r="F546" s="27">
        <v>0</v>
      </c>
      <c r="G546" s="27">
        <v>0</v>
      </c>
      <c r="H546" s="25" t="s">
        <v>0</v>
      </c>
      <c r="I546" s="29">
        <v>11.79</v>
      </c>
      <c r="J546" s="37" t="s">
        <v>0</v>
      </c>
      <c r="K546" s="27">
        <v>3.6666666666666674E-2</v>
      </c>
      <c r="L546" s="28">
        <v>2.3443333333333332</v>
      </c>
      <c r="M546" s="28">
        <v>1.2076666666666667</v>
      </c>
      <c r="N546" s="25">
        <f t="shared" si="25"/>
        <v>482</v>
      </c>
      <c r="O546" s="38" t="s">
        <v>36</v>
      </c>
      <c r="P546" s="28">
        <v>1.4669999999999999</v>
      </c>
      <c r="Q546" s="29" t="s">
        <v>36</v>
      </c>
      <c r="R546" s="28">
        <v>9.2716666666666665</v>
      </c>
      <c r="S546" s="28">
        <v>15.504333333333335</v>
      </c>
      <c r="T546" s="38" t="s">
        <v>36</v>
      </c>
      <c r="U546" s="29" t="s">
        <v>36</v>
      </c>
      <c r="V546" s="25" t="s">
        <v>0</v>
      </c>
      <c r="W546" s="25"/>
      <c r="X546" s="25"/>
      <c r="Y546" s="38"/>
      <c r="Z546" s="38"/>
      <c r="AA546" s="38"/>
      <c r="AB546" s="38"/>
      <c r="AC546" s="29"/>
      <c r="AD546" s="12"/>
    </row>
    <row r="547" spans="1:33" ht="11.25" customHeight="1">
      <c r="A547" s="14">
        <f t="shared" si="27"/>
        <v>483</v>
      </c>
      <c r="B547" s="12" t="s">
        <v>519</v>
      </c>
      <c r="C547" s="27">
        <v>89.69</v>
      </c>
      <c r="D547" s="28">
        <v>39.719100000000012</v>
      </c>
      <c r="E547" s="28">
        <v>166.18471440000005</v>
      </c>
      <c r="F547" s="27">
        <v>0</v>
      </c>
      <c r="G547" s="27">
        <v>0</v>
      </c>
      <c r="H547" s="25" t="s">
        <v>0</v>
      </c>
      <c r="I547" s="29">
        <v>10.263333333333335</v>
      </c>
      <c r="J547" s="37" t="s">
        <v>0</v>
      </c>
      <c r="K547" s="27">
        <v>4.6666666666666669E-2</v>
      </c>
      <c r="L547" s="28">
        <v>1.7506666666666666</v>
      </c>
      <c r="M547" s="28">
        <v>0.53100000000000003</v>
      </c>
      <c r="N547" s="25">
        <f t="shared" si="25"/>
        <v>483</v>
      </c>
      <c r="O547" s="38" t="s">
        <v>36</v>
      </c>
      <c r="P547" s="25" t="s">
        <v>36</v>
      </c>
      <c r="Q547" s="29" t="s">
        <v>36</v>
      </c>
      <c r="R547" s="28">
        <v>8.8033333333333346</v>
      </c>
      <c r="S547" s="28">
        <v>4.2690000000000001</v>
      </c>
      <c r="T547" s="38" t="s">
        <v>36</v>
      </c>
      <c r="U547" s="29" t="s">
        <v>36</v>
      </c>
      <c r="V547" s="25" t="s">
        <v>0</v>
      </c>
      <c r="W547" s="25"/>
      <c r="X547" s="25"/>
      <c r="Y547" s="38"/>
      <c r="Z547" s="38"/>
      <c r="AA547" s="38"/>
      <c r="AB547" s="38"/>
      <c r="AC547" s="29"/>
      <c r="AD547" s="12"/>
    </row>
    <row r="548" spans="1:33" ht="11.25" customHeight="1">
      <c r="A548" s="13"/>
      <c r="B548" s="12"/>
      <c r="C548" s="10"/>
      <c r="D548" s="14"/>
      <c r="E548" s="14"/>
      <c r="F548" s="10"/>
      <c r="G548" s="10"/>
      <c r="H548" s="14"/>
      <c r="I548" s="29"/>
      <c r="J548" s="10"/>
      <c r="K548" s="10"/>
      <c r="L548" s="116"/>
      <c r="M548" s="116"/>
      <c r="N548" s="25">
        <f t="shared" si="25"/>
        <v>0</v>
      </c>
      <c r="O548" s="117"/>
      <c r="P548" s="116"/>
      <c r="Q548" s="118"/>
      <c r="R548" s="116"/>
      <c r="S548" s="116"/>
      <c r="T548" s="117"/>
      <c r="U548" s="118"/>
      <c r="V548" s="14"/>
      <c r="W548" s="14"/>
      <c r="X548" s="14"/>
      <c r="Y548" s="15"/>
      <c r="Z548" s="15"/>
      <c r="AA548" s="15"/>
      <c r="AB548" s="15"/>
      <c r="AC548" s="10"/>
      <c r="AD548" s="12"/>
    </row>
    <row r="549" spans="1:33" ht="11.25" customHeight="1">
      <c r="A549" s="150" t="s">
        <v>520</v>
      </c>
      <c r="B549" s="150"/>
      <c r="C549" s="10"/>
      <c r="D549" s="14"/>
      <c r="E549" s="14"/>
      <c r="F549" s="10"/>
      <c r="G549" s="10"/>
      <c r="H549" s="14"/>
      <c r="I549" s="29"/>
      <c r="J549" s="10"/>
      <c r="K549" s="118"/>
      <c r="L549" s="116"/>
      <c r="M549" s="116"/>
      <c r="N549" s="25"/>
      <c r="O549" s="117"/>
      <c r="P549" s="116"/>
      <c r="Q549" s="118"/>
      <c r="R549" s="116"/>
      <c r="S549" s="116"/>
      <c r="T549" s="117"/>
      <c r="U549" s="118"/>
      <c r="V549" s="116"/>
      <c r="W549" s="116"/>
      <c r="X549" s="116"/>
      <c r="Y549" s="117"/>
      <c r="Z549" s="117"/>
      <c r="AA549" s="15"/>
      <c r="AB549" s="117"/>
      <c r="AC549" s="10"/>
      <c r="AD549" s="12"/>
    </row>
    <row r="550" spans="1:33" s="142" customFormat="1" ht="11.25" customHeight="1">
      <c r="A550" s="108">
        <f>A547+1</f>
        <v>484</v>
      </c>
      <c r="B550" s="98" t="s">
        <v>61</v>
      </c>
      <c r="C550" s="99">
        <v>60.491666666666667</v>
      </c>
      <c r="D550" s="100">
        <v>268.00677218242487</v>
      </c>
      <c r="E550" s="100">
        <v>1121.3403348112656</v>
      </c>
      <c r="F550" s="101">
        <v>15.570833333333333</v>
      </c>
      <c r="G550" s="99">
        <v>22.007666666666665</v>
      </c>
      <c r="H550" s="102">
        <v>383.82533333333328</v>
      </c>
      <c r="I550" s="101">
        <v>0.43716666666666804</v>
      </c>
      <c r="J550" s="107" t="s">
        <v>0</v>
      </c>
      <c r="K550" s="99">
        <v>1.4926666666666666</v>
      </c>
      <c r="L550" s="102">
        <v>165.72733333333335</v>
      </c>
      <c r="M550" s="102">
        <v>14.267666666666669</v>
      </c>
      <c r="N550" s="25">
        <f t="shared" si="25"/>
        <v>484</v>
      </c>
      <c r="O550" s="103">
        <v>2.5666666666666667E-2</v>
      </c>
      <c r="P550" s="102">
        <v>313.61133333333333</v>
      </c>
      <c r="Q550" s="99">
        <v>1.3696666666666666</v>
      </c>
      <c r="R550" s="102">
        <v>216.05100000000002</v>
      </c>
      <c r="S550" s="102">
        <v>126.931</v>
      </c>
      <c r="T550" s="103">
        <v>3.1666666666666669E-2</v>
      </c>
      <c r="U550" s="99">
        <v>1.3606666666666667</v>
      </c>
      <c r="V550" s="102">
        <v>58.75333333333333</v>
      </c>
      <c r="W550" s="102"/>
      <c r="X550" s="102"/>
      <c r="Y550" s="103">
        <v>0.03</v>
      </c>
      <c r="Z550" s="103">
        <v>0.24333333333333332</v>
      </c>
      <c r="AA550" s="103" t="s">
        <v>36</v>
      </c>
      <c r="AB550" s="103" t="s">
        <v>36</v>
      </c>
      <c r="AC550" s="99" t="s">
        <v>36</v>
      </c>
      <c r="AD550" s="98"/>
      <c r="AE550" s="98"/>
      <c r="AF550" s="98"/>
      <c r="AG550" s="98"/>
    </row>
    <row r="551" spans="1:33" ht="11.25" customHeight="1">
      <c r="A551" s="14">
        <f t="shared" ref="A551:A556" si="28">A550+1</f>
        <v>485</v>
      </c>
      <c r="B551" s="12" t="s">
        <v>521</v>
      </c>
      <c r="C551" s="27">
        <v>71.67</v>
      </c>
      <c r="D551" s="28">
        <v>176.89389999999997</v>
      </c>
      <c r="E551" s="28">
        <v>740.12407759999996</v>
      </c>
      <c r="F551" s="27">
        <v>13.6875</v>
      </c>
      <c r="G551" s="39">
        <v>12.68</v>
      </c>
      <c r="H551" s="28">
        <v>568</v>
      </c>
      <c r="I551" s="29">
        <v>0.77249999999999863</v>
      </c>
      <c r="J551" s="29" t="s">
        <v>0</v>
      </c>
      <c r="K551" s="27">
        <v>1.19</v>
      </c>
      <c r="L551" s="28">
        <v>78.729333333333329</v>
      </c>
      <c r="M551" s="28">
        <v>11.063000000000001</v>
      </c>
      <c r="N551" s="25">
        <f t="shared" si="25"/>
        <v>485</v>
      </c>
      <c r="O551" s="38" t="s">
        <v>36</v>
      </c>
      <c r="P551" s="28">
        <v>279.44366666666667</v>
      </c>
      <c r="Q551" s="27">
        <v>3.3486666666666665</v>
      </c>
      <c r="R551" s="28">
        <v>128.98699999999999</v>
      </c>
      <c r="S551" s="28">
        <v>78.729333333333329</v>
      </c>
      <c r="T551" s="30">
        <v>3.5333333333333335E-2</v>
      </c>
      <c r="U551" s="27">
        <v>2.0543333333333331</v>
      </c>
      <c r="V551" s="28">
        <v>305.17333333333335</v>
      </c>
      <c r="W551" s="28"/>
      <c r="X551" s="28"/>
      <c r="Y551" s="30">
        <v>0.11</v>
      </c>
      <c r="Z551" s="30">
        <v>0.12333333333333334</v>
      </c>
      <c r="AA551" s="38" t="s">
        <v>36</v>
      </c>
      <c r="AB551" s="30">
        <v>0.96666666666666667</v>
      </c>
      <c r="AC551" s="29" t="s">
        <v>147</v>
      </c>
      <c r="AD551" s="12"/>
    </row>
    <row r="552" spans="1:33" ht="11.25" customHeight="1">
      <c r="A552" s="14">
        <f t="shared" si="28"/>
        <v>486</v>
      </c>
      <c r="B552" s="12" t="s">
        <v>522</v>
      </c>
      <c r="C552" s="27">
        <v>85.227666666666664</v>
      </c>
      <c r="D552" s="28">
        <v>59.435696666666672</v>
      </c>
      <c r="E552" s="28">
        <v>248.67895485333338</v>
      </c>
      <c r="F552" s="27">
        <v>13.447916666666668</v>
      </c>
      <c r="G552" s="39">
        <v>8.900000000000001E-2</v>
      </c>
      <c r="H552" s="25" t="s">
        <v>0</v>
      </c>
      <c r="I552" s="29">
        <v>0</v>
      </c>
      <c r="J552" s="29" t="s">
        <v>0</v>
      </c>
      <c r="K552" s="27">
        <v>0.66833333333333345</v>
      </c>
      <c r="L552" s="28">
        <v>6.2319999999999993</v>
      </c>
      <c r="M552" s="28">
        <v>11.007</v>
      </c>
      <c r="N552" s="25">
        <f t="shared" si="25"/>
        <v>486</v>
      </c>
      <c r="O552" s="38" t="s">
        <v>36</v>
      </c>
      <c r="P552" s="28">
        <v>15.427666666666667</v>
      </c>
      <c r="Q552" s="27">
        <v>7.8666666666666663E-2</v>
      </c>
      <c r="R552" s="28">
        <v>180.53766666666669</v>
      </c>
      <c r="S552" s="28">
        <v>145.87033333333332</v>
      </c>
      <c r="T552" s="30">
        <v>2.8666666666666663E-2</v>
      </c>
      <c r="U552" s="29" t="s">
        <v>36</v>
      </c>
      <c r="V552" s="25" t="s">
        <v>0</v>
      </c>
      <c r="W552" s="25"/>
      <c r="X552" s="25"/>
      <c r="Y552" s="38" t="s">
        <v>36</v>
      </c>
      <c r="Z552" s="30">
        <v>0.08</v>
      </c>
      <c r="AA552" s="38" t="s">
        <v>36</v>
      </c>
      <c r="AB552" s="38" t="s">
        <v>36</v>
      </c>
      <c r="AC552" s="29" t="s">
        <v>147</v>
      </c>
      <c r="AD552" s="12"/>
    </row>
    <row r="553" spans="1:33" ht="11.25" customHeight="1">
      <c r="A553" s="14">
        <f t="shared" si="28"/>
        <v>487</v>
      </c>
      <c r="B553" s="12" t="s">
        <v>523</v>
      </c>
      <c r="C553" s="27">
        <v>50.022666666666659</v>
      </c>
      <c r="D553" s="28">
        <v>352.67334000000005</v>
      </c>
      <c r="E553" s="28">
        <v>1475.5852545600003</v>
      </c>
      <c r="F553" s="27">
        <v>15.9</v>
      </c>
      <c r="G553" s="39">
        <v>30.777000000000001</v>
      </c>
      <c r="H553" s="28">
        <v>1272.3720000000001</v>
      </c>
      <c r="I553" s="29">
        <v>1.5600000000000065</v>
      </c>
      <c r="J553" s="29" t="s">
        <v>0</v>
      </c>
      <c r="K553" s="27">
        <v>1.7403333333333333</v>
      </c>
      <c r="L553" s="28">
        <v>114.431</v>
      </c>
      <c r="M553" s="28">
        <v>9.3673333333333328</v>
      </c>
      <c r="N553" s="25">
        <f t="shared" si="25"/>
        <v>487</v>
      </c>
      <c r="O553" s="30">
        <v>5.9333333333333328E-2</v>
      </c>
      <c r="P553" s="28">
        <v>385.74700000000001</v>
      </c>
      <c r="Q553" s="27">
        <v>2.9233333333333333</v>
      </c>
      <c r="R553" s="28">
        <v>44.908666666666669</v>
      </c>
      <c r="S553" s="28">
        <v>87.37733333333334</v>
      </c>
      <c r="T553" s="38" t="s">
        <v>36</v>
      </c>
      <c r="U553" s="27">
        <v>2.8736666666666664</v>
      </c>
      <c r="V553" s="25">
        <v>148.47999999999999</v>
      </c>
      <c r="W553" s="25"/>
      <c r="X553" s="25"/>
      <c r="Y553" s="30">
        <v>0.18</v>
      </c>
      <c r="Z553" s="30">
        <v>0.21666666666666667</v>
      </c>
      <c r="AA553" s="38" t="s">
        <v>36</v>
      </c>
      <c r="AB553" s="38" t="s">
        <v>36</v>
      </c>
      <c r="AC553" s="29" t="s">
        <v>147</v>
      </c>
      <c r="AD553" s="12"/>
    </row>
    <row r="554" spans="1:33" ht="11.25" customHeight="1">
      <c r="A554" s="14">
        <f t="shared" si="28"/>
        <v>488</v>
      </c>
      <c r="B554" s="12" t="s">
        <v>524</v>
      </c>
      <c r="C554" s="27">
        <v>75.765666666666661</v>
      </c>
      <c r="D554" s="28">
        <v>145.70017000000001</v>
      </c>
      <c r="E554" s="28">
        <v>609.60951128000011</v>
      </c>
      <c r="F554" s="27">
        <v>13.293749999999999</v>
      </c>
      <c r="G554" s="39">
        <v>9.4763333333333328</v>
      </c>
      <c r="H554" s="28">
        <v>396.57166666666672</v>
      </c>
      <c r="I554" s="29">
        <v>0.61491666666667355</v>
      </c>
      <c r="J554" s="29" t="s">
        <v>0</v>
      </c>
      <c r="K554" s="27">
        <v>0.84933333333333338</v>
      </c>
      <c r="L554" s="28">
        <v>49.218333333333334</v>
      </c>
      <c r="M554" s="28">
        <v>11.244333333333335</v>
      </c>
      <c r="N554" s="25">
        <f t="shared" si="25"/>
        <v>488</v>
      </c>
      <c r="O554" s="97">
        <v>2.3666666666666669E-2</v>
      </c>
      <c r="P554" s="28">
        <v>184.19033333333331</v>
      </c>
      <c r="Q554" s="27">
        <v>1.5153333333333332</v>
      </c>
      <c r="R554" s="28">
        <v>145.90099999999998</v>
      </c>
      <c r="S554" s="28">
        <v>138.89699999999999</v>
      </c>
      <c r="T554" s="30">
        <v>3.9666666666666663E-2</v>
      </c>
      <c r="U554" s="27">
        <v>1.236</v>
      </c>
      <c r="V554" s="28">
        <v>32.44</v>
      </c>
      <c r="W554" s="28"/>
      <c r="X554" s="28"/>
      <c r="Y554" s="30">
        <v>7.6666666666666675E-2</v>
      </c>
      <c r="Z554" s="30">
        <v>0.3</v>
      </c>
      <c r="AA554" s="38" t="s">
        <v>36</v>
      </c>
      <c r="AB554" s="38" t="s">
        <v>36</v>
      </c>
      <c r="AC554" s="29" t="s">
        <v>147</v>
      </c>
      <c r="AD554" s="12"/>
    </row>
    <row r="555" spans="1:33" ht="11.25" customHeight="1">
      <c r="A555" s="14">
        <f t="shared" si="28"/>
        <v>489</v>
      </c>
      <c r="B555" s="12" t="s">
        <v>525</v>
      </c>
      <c r="C555" s="37">
        <v>75.599999999999994</v>
      </c>
      <c r="D555" s="35">
        <v>143.11173333333335</v>
      </c>
      <c r="E555" s="41">
        <v>598.77949226666658</v>
      </c>
      <c r="F555" s="40">
        <v>13.03</v>
      </c>
      <c r="G555" s="37">
        <v>8.9</v>
      </c>
      <c r="H555" s="41">
        <v>355.94</v>
      </c>
      <c r="I555" s="29">
        <v>1.6366666666666725</v>
      </c>
      <c r="J555" s="29" t="s">
        <v>0</v>
      </c>
      <c r="K555" s="37">
        <v>0.83333333333333337</v>
      </c>
      <c r="L555" s="35">
        <v>42.023333333333333</v>
      </c>
      <c r="M555" s="35">
        <v>12.66</v>
      </c>
      <c r="N555" s="25">
        <f t="shared" si="25"/>
        <v>489</v>
      </c>
      <c r="O555" s="44" t="s">
        <v>36</v>
      </c>
      <c r="P555" s="35">
        <v>164.35</v>
      </c>
      <c r="Q555" s="37">
        <v>1.5633333333333335</v>
      </c>
      <c r="R555" s="35">
        <v>167.91</v>
      </c>
      <c r="S555" s="35">
        <v>150</v>
      </c>
      <c r="T555" s="44">
        <v>0.06</v>
      </c>
      <c r="U555" s="37">
        <v>1.0833333333333333</v>
      </c>
      <c r="V555" s="35">
        <v>78.826666666666654</v>
      </c>
      <c r="W555" s="35"/>
      <c r="X555" s="35"/>
      <c r="Y555" s="44">
        <v>7.0000000000000007E-2</v>
      </c>
      <c r="Z555" s="44">
        <v>0.57999999999999996</v>
      </c>
      <c r="AA555" s="44" t="s">
        <v>36</v>
      </c>
      <c r="AB555" s="44">
        <v>0.75</v>
      </c>
      <c r="AC555" s="37" t="s">
        <v>147</v>
      </c>
      <c r="AD555" s="12"/>
    </row>
    <row r="556" spans="1:33" s="142" customFormat="1" ht="11.25" customHeight="1">
      <c r="A556" s="14">
        <f t="shared" si="28"/>
        <v>490</v>
      </c>
      <c r="B556" s="98" t="s">
        <v>62</v>
      </c>
      <c r="C556" s="99">
        <v>63.497333333333337</v>
      </c>
      <c r="D556" s="100">
        <v>240.18722400911651</v>
      </c>
      <c r="E556" s="100">
        <v>1004.9433452541435</v>
      </c>
      <c r="F556" s="101">
        <v>15.616666666666667</v>
      </c>
      <c r="G556" s="99">
        <v>18.592666666666666</v>
      </c>
      <c r="H556" s="102">
        <v>516.26366666666672</v>
      </c>
      <c r="I556" s="101">
        <v>1.1936666666666627</v>
      </c>
      <c r="J556" s="107" t="s">
        <v>0</v>
      </c>
      <c r="K556" s="99">
        <v>1.0996666666666668</v>
      </c>
      <c r="L556" s="102">
        <v>72.887333333333331</v>
      </c>
      <c r="M556" s="102">
        <v>16.250333333333334</v>
      </c>
      <c r="N556" s="25">
        <f t="shared" si="25"/>
        <v>490</v>
      </c>
      <c r="O556" s="103">
        <v>3.4333333333333334E-2</v>
      </c>
      <c r="P556" s="102">
        <v>422.41066666666666</v>
      </c>
      <c r="Q556" s="99">
        <v>2.0966666666666667</v>
      </c>
      <c r="R556" s="102">
        <v>166.11233333333334</v>
      </c>
      <c r="S556" s="102">
        <v>184.00700000000003</v>
      </c>
      <c r="T556" s="103">
        <v>3.8666666666666676E-2</v>
      </c>
      <c r="U556" s="99">
        <v>1.4613333333333334</v>
      </c>
      <c r="V556" s="102">
        <v>93.893333333333317</v>
      </c>
      <c r="W556" s="102"/>
      <c r="X556" s="102"/>
      <c r="Y556" s="103">
        <v>6.3333333333333339E-2</v>
      </c>
      <c r="Z556" s="103">
        <v>0.31666666666666665</v>
      </c>
      <c r="AA556" s="103" t="s">
        <v>36</v>
      </c>
      <c r="AB556" s="103" t="s">
        <v>36</v>
      </c>
      <c r="AC556" s="99" t="s">
        <v>36</v>
      </c>
      <c r="AD556" s="98"/>
      <c r="AE556" s="98"/>
      <c r="AF556" s="98"/>
      <c r="AG556" s="98"/>
    </row>
    <row r="557" spans="1:33" ht="11.25" customHeight="1">
      <c r="A557" s="150" t="s">
        <v>526</v>
      </c>
      <c r="B557" s="150"/>
      <c r="C557" s="10"/>
      <c r="D557" s="14"/>
      <c r="E557" s="14"/>
      <c r="F557" s="10"/>
      <c r="G557" s="10"/>
      <c r="H557" s="14"/>
      <c r="I557" s="29"/>
      <c r="J557" s="10"/>
      <c r="K557" s="10"/>
      <c r="L557" s="14"/>
      <c r="M557" s="14"/>
      <c r="N557" s="25"/>
      <c r="O557" s="15"/>
      <c r="P557" s="14"/>
      <c r="Q557" s="10"/>
      <c r="R557" s="14"/>
      <c r="S557" s="14"/>
      <c r="T557" s="15"/>
      <c r="U557" s="10"/>
      <c r="V557" s="14"/>
      <c r="W557" s="14"/>
      <c r="X557" s="14"/>
      <c r="Y557" s="15"/>
      <c r="Z557" s="15"/>
      <c r="AA557" s="15"/>
      <c r="AB557" s="15"/>
      <c r="AC557" s="10"/>
      <c r="AD557" s="12"/>
    </row>
    <row r="558" spans="1:33" ht="11.25" customHeight="1">
      <c r="A558" s="14">
        <f>A556+1</f>
        <v>491</v>
      </c>
      <c r="B558" s="12" t="s">
        <v>527</v>
      </c>
      <c r="C558" s="40">
        <v>1.1033333333333335</v>
      </c>
      <c r="D558" s="41">
        <v>401.02</v>
      </c>
      <c r="E558" s="41">
        <v>1677.8676800000001</v>
      </c>
      <c r="F558" s="40">
        <v>4.2033333333333331</v>
      </c>
      <c r="G558" s="68">
        <v>2.1666666666666665</v>
      </c>
      <c r="H558" s="41" t="s">
        <v>36</v>
      </c>
      <c r="I558" s="29">
        <v>91.176666666666662</v>
      </c>
      <c r="J558" s="40">
        <v>3.89</v>
      </c>
      <c r="K558" s="40">
        <v>1.35</v>
      </c>
      <c r="L558" s="35">
        <v>44.403333333333329</v>
      </c>
      <c r="M558" s="35">
        <v>76.743333333333339</v>
      </c>
      <c r="N558" s="25">
        <f t="shared" si="25"/>
        <v>491</v>
      </c>
      <c r="O558" s="44">
        <v>0.55066666666666664</v>
      </c>
      <c r="P558" s="35">
        <v>199.96666666666667</v>
      </c>
      <c r="Q558" s="37">
        <v>5.36</v>
      </c>
      <c r="R558" s="35">
        <v>64.786666666666676</v>
      </c>
      <c r="S558" s="35">
        <v>496.45</v>
      </c>
      <c r="T558" s="44">
        <v>0.56000000000000005</v>
      </c>
      <c r="U558" s="37">
        <v>1.04</v>
      </c>
      <c r="V558" s="35">
        <v>795.85</v>
      </c>
      <c r="W558" s="35"/>
      <c r="X558" s="35"/>
      <c r="Y558" s="69">
        <v>1.38</v>
      </c>
      <c r="Z558" s="44">
        <v>1.02</v>
      </c>
      <c r="AA558" s="44">
        <v>1.5233333333333334</v>
      </c>
      <c r="AB558" s="44">
        <v>4.9866666666666672</v>
      </c>
      <c r="AC558" s="37" t="s">
        <v>36</v>
      </c>
      <c r="AD558" s="12"/>
    </row>
    <row r="559" spans="1:33" ht="11.25" customHeight="1">
      <c r="A559" s="14">
        <f>A558+1</f>
        <v>492</v>
      </c>
      <c r="B559" s="12" t="s">
        <v>528</v>
      </c>
      <c r="C559" s="70">
        <v>0.05</v>
      </c>
      <c r="D559" s="41">
        <v>386.84572399999996</v>
      </c>
      <c r="E559" s="41">
        <v>1619.2080000000001</v>
      </c>
      <c r="F559" s="40">
        <v>0.32</v>
      </c>
      <c r="G559" s="58" t="s">
        <v>36</v>
      </c>
      <c r="H559" s="41" t="s">
        <v>0</v>
      </c>
      <c r="I559" s="29">
        <v>99.61</v>
      </c>
      <c r="J559" s="40" t="s">
        <v>0</v>
      </c>
      <c r="K559" s="70" t="s">
        <v>36</v>
      </c>
      <c r="L559" s="41">
        <v>7.5866666666666669</v>
      </c>
      <c r="M559" s="41">
        <v>1.0066666666666668</v>
      </c>
      <c r="N559" s="25">
        <f>A559</f>
        <v>492</v>
      </c>
      <c r="O559" s="44" t="s">
        <v>147</v>
      </c>
      <c r="P559" s="65" t="s">
        <v>36</v>
      </c>
      <c r="Q559" s="40">
        <v>0.16333333333333333</v>
      </c>
      <c r="R559" s="41" t="s">
        <v>36</v>
      </c>
      <c r="S559" s="41">
        <v>2.56</v>
      </c>
      <c r="T559" s="42" t="s">
        <v>529</v>
      </c>
      <c r="U559" s="40" t="s">
        <v>36</v>
      </c>
      <c r="V559" s="41" t="s">
        <v>0</v>
      </c>
      <c r="W559" s="41"/>
      <c r="X559" s="41"/>
      <c r="Y559" s="42"/>
      <c r="Z559" s="42"/>
      <c r="AA559" s="42"/>
      <c r="AB559" s="42"/>
      <c r="AC559" s="40"/>
      <c r="AD559" s="12"/>
    </row>
    <row r="560" spans="1:33" ht="11.25" customHeight="1">
      <c r="A560" s="91"/>
      <c r="B560" s="5"/>
      <c r="C560" s="7"/>
      <c r="D560" s="8"/>
      <c r="E560" s="8"/>
      <c r="F560" s="7"/>
      <c r="G560" s="7"/>
      <c r="H560" s="8"/>
      <c r="I560" s="7" t="s">
        <v>93</v>
      </c>
      <c r="J560" s="7" t="s">
        <v>21</v>
      </c>
      <c r="K560" s="7"/>
      <c r="L560" s="8"/>
      <c r="M560" s="8"/>
      <c r="N560" s="115"/>
      <c r="O560" s="9"/>
      <c r="P560" s="8"/>
      <c r="Q560" s="7"/>
      <c r="R560" s="8"/>
      <c r="S560" s="8"/>
      <c r="T560" s="9"/>
      <c r="U560" s="7"/>
      <c r="V560" s="8"/>
      <c r="W560" s="8"/>
      <c r="X560" s="8"/>
      <c r="Y560" s="9"/>
      <c r="Z560" s="9"/>
      <c r="AA560" s="9"/>
      <c r="AB560" s="9"/>
      <c r="AC560" s="7" t="s">
        <v>94</v>
      </c>
      <c r="AD560" s="5"/>
    </row>
    <row r="561" spans="1:33" ht="11.25" customHeight="1" thickBot="1">
      <c r="A561" s="92" t="s">
        <v>95</v>
      </c>
      <c r="B561" s="12"/>
      <c r="C561" s="10" t="s">
        <v>19</v>
      </c>
      <c r="D561" s="148" t="s">
        <v>96</v>
      </c>
      <c r="E561" s="148"/>
      <c r="F561" s="10" t="s">
        <v>20</v>
      </c>
      <c r="G561" s="10" t="s">
        <v>97</v>
      </c>
      <c r="H561" s="14" t="s">
        <v>35</v>
      </c>
      <c r="I561" s="10" t="s">
        <v>98</v>
      </c>
      <c r="J561" s="10" t="s">
        <v>99</v>
      </c>
      <c r="K561" s="10" t="s">
        <v>22</v>
      </c>
      <c r="L561" s="14" t="s">
        <v>23</v>
      </c>
      <c r="M561" s="14" t="s">
        <v>24</v>
      </c>
      <c r="N561" s="25" t="str">
        <f t="shared" si="25"/>
        <v>Número do</v>
      </c>
      <c r="O561" s="15" t="s">
        <v>25</v>
      </c>
      <c r="P561" s="14" t="s">
        <v>26</v>
      </c>
      <c r="Q561" s="10" t="s">
        <v>27</v>
      </c>
      <c r="R561" s="14" t="s">
        <v>28</v>
      </c>
      <c r="S561" s="14" t="s">
        <v>29</v>
      </c>
      <c r="T561" s="15" t="s">
        <v>30</v>
      </c>
      <c r="U561" s="10" t="s">
        <v>31</v>
      </c>
      <c r="V561" s="14" t="s">
        <v>32</v>
      </c>
      <c r="W561" s="14" t="s">
        <v>100</v>
      </c>
      <c r="X561" s="14" t="s">
        <v>101</v>
      </c>
      <c r="Y561" s="15" t="s">
        <v>33</v>
      </c>
      <c r="Z561" s="15" t="s">
        <v>34</v>
      </c>
      <c r="AA561" s="15" t="s">
        <v>102</v>
      </c>
      <c r="AB561" s="15" t="s">
        <v>103</v>
      </c>
      <c r="AC561" s="10" t="s">
        <v>92</v>
      </c>
      <c r="AD561" s="12"/>
    </row>
    <row r="562" spans="1:33" ht="11.25" customHeight="1">
      <c r="A562" s="93" t="s">
        <v>104</v>
      </c>
      <c r="B562" s="17" t="s">
        <v>105</v>
      </c>
      <c r="C562" s="18" t="s">
        <v>106</v>
      </c>
      <c r="D562" s="19" t="s">
        <v>107</v>
      </c>
      <c r="E562" s="19" t="s">
        <v>108</v>
      </c>
      <c r="F562" s="18" t="s">
        <v>109</v>
      </c>
      <c r="G562" s="18" t="s">
        <v>109</v>
      </c>
      <c r="H562" s="19" t="s">
        <v>110</v>
      </c>
      <c r="I562" s="18" t="s">
        <v>109</v>
      </c>
      <c r="J562" s="18" t="s">
        <v>109</v>
      </c>
      <c r="K562" s="18" t="s">
        <v>109</v>
      </c>
      <c r="L562" s="19" t="s">
        <v>110</v>
      </c>
      <c r="M562" s="19" t="s">
        <v>110</v>
      </c>
      <c r="N562" s="114" t="str">
        <f t="shared" si="25"/>
        <v>Alimento</v>
      </c>
      <c r="O562" s="20" t="s">
        <v>110</v>
      </c>
      <c r="P562" s="19" t="s">
        <v>110</v>
      </c>
      <c r="Q562" s="18" t="s">
        <v>110</v>
      </c>
      <c r="R562" s="19" t="s">
        <v>110</v>
      </c>
      <c r="S562" s="19" t="s">
        <v>110</v>
      </c>
      <c r="T562" s="20" t="s">
        <v>110</v>
      </c>
      <c r="U562" s="18" t="s">
        <v>110</v>
      </c>
      <c r="V562" s="19" t="s">
        <v>111</v>
      </c>
      <c r="W562" s="19" t="s">
        <v>111</v>
      </c>
      <c r="X562" s="19" t="s">
        <v>111</v>
      </c>
      <c r="Y562" s="20" t="s">
        <v>110</v>
      </c>
      <c r="Z562" s="20" t="s">
        <v>110</v>
      </c>
      <c r="AA562" s="20" t="s">
        <v>110</v>
      </c>
      <c r="AB562" s="20" t="s">
        <v>110</v>
      </c>
      <c r="AC562" s="18" t="s">
        <v>110</v>
      </c>
      <c r="AD562" s="17"/>
    </row>
    <row r="563" spans="1:33" s="4" customFormat="1" ht="11.25" customHeight="1">
      <c r="A563" s="108">
        <f>A559+1</f>
        <v>493</v>
      </c>
      <c r="B563" s="113" t="s">
        <v>37</v>
      </c>
      <c r="C563" s="99">
        <v>3.3240000000000003</v>
      </c>
      <c r="D563" s="100">
        <v>368.55482252438867</v>
      </c>
      <c r="E563" s="100">
        <v>1542.0333774420424</v>
      </c>
      <c r="F563" s="101">
        <v>0.7583333333333333</v>
      </c>
      <c r="G563" s="99">
        <v>9.2000000000000012E-2</v>
      </c>
      <c r="H563" s="100" t="s">
        <v>0</v>
      </c>
      <c r="I563" s="101">
        <v>94.45</v>
      </c>
      <c r="J563" s="40" t="s">
        <v>0</v>
      </c>
      <c r="K563" s="99">
        <v>1.3756666666666666</v>
      </c>
      <c r="L563" s="102">
        <v>126.529</v>
      </c>
      <c r="M563" s="102">
        <v>79.946666666666673</v>
      </c>
      <c r="N563" s="25">
        <f t="shared" si="25"/>
        <v>493</v>
      </c>
      <c r="O563" s="103">
        <v>2.0259999999999998</v>
      </c>
      <c r="P563" s="102">
        <v>38.159999999999997</v>
      </c>
      <c r="Q563" s="99">
        <v>8.3036666666666665</v>
      </c>
      <c r="R563" s="102">
        <v>25.203999999999997</v>
      </c>
      <c r="S563" s="102">
        <v>521.62666666666667</v>
      </c>
      <c r="T563" s="103">
        <v>0.17133333333333334</v>
      </c>
      <c r="U563" s="99">
        <v>0.47766666666666663</v>
      </c>
      <c r="V563" s="100" t="s">
        <v>0</v>
      </c>
      <c r="W563" s="108"/>
      <c r="X563" s="108"/>
      <c r="Y563" s="103" t="s">
        <v>36</v>
      </c>
      <c r="Z563" s="103">
        <v>0.03</v>
      </c>
      <c r="AA563" s="103" t="s">
        <v>36</v>
      </c>
      <c r="AB563" s="103" t="s">
        <v>36</v>
      </c>
      <c r="AC563" s="99" t="s">
        <v>36</v>
      </c>
      <c r="AD563" s="96"/>
      <c r="AE563" s="96"/>
      <c r="AF563" s="96"/>
      <c r="AG563" s="96"/>
    </row>
    <row r="564" spans="1:33" ht="11.25" customHeight="1">
      <c r="A564" s="14">
        <f>A563+1</f>
        <v>494</v>
      </c>
      <c r="B564" s="12" t="s">
        <v>530</v>
      </c>
      <c r="C564" s="70">
        <v>0.12</v>
      </c>
      <c r="D564" s="41">
        <v>386.57482399999992</v>
      </c>
      <c r="E564" s="41">
        <v>1617.4290636159997</v>
      </c>
      <c r="F564" s="40">
        <v>0.32</v>
      </c>
      <c r="G564" s="58" t="s">
        <v>36</v>
      </c>
      <c r="H564" s="41" t="s">
        <v>0</v>
      </c>
      <c r="I564" s="29">
        <v>99.54</v>
      </c>
      <c r="J564" s="40" t="s">
        <v>0</v>
      </c>
      <c r="K564" s="70" t="s">
        <v>36</v>
      </c>
      <c r="L564" s="41">
        <v>3.5</v>
      </c>
      <c r="M564" s="41">
        <v>0.54666666666666675</v>
      </c>
      <c r="N564" s="25">
        <f t="shared" si="25"/>
        <v>494</v>
      </c>
      <c r="O564" s="44" t="s">
        <v>147</v>
      </c>
      <c r="P564" s="65" t="s">
        <v>36</v>
      </c>
      <c r="Q564" s="40">
        <v>0.10666666666666667</v>
      </c>
      <c r="R564" s="35">
        <v>12.16</v>
      </c>
      <c r="S564" s="41">
        <v>6.3533333333333344</v>
      </c>
      <c r="T564" s="42" t="s">
        <v>529</v>
      </c>
      <c r="U564" s="40" t="s">
        <v>36</v>
      </c>
      <c r="V564" s="41" t="s">
        <v>0</v>
      </c>
      <c r="W564" s="41"/>
      <c r="X564" s="41"/>
      <c r="Y564" s="42"/>
      <c r="Z564" s="42"/>
      <c r="AA564" s="42"/>
      <c r="AB564" s="42"/>
      <c r="AC564" s="40"/>
      <c r="AD564" s="12"/>
    </row>
    <row r="565" spans="1:33" ht="11.25" customHeight="1">
      <c r="A565" s="14">
        <f t="shared" ref="A565:A580" si="29">A564+1</f>
        <v>495</v>
      </c>
      <c r="B565" s="12" t="s">
        <v>531</v>
      </c>
      <c r="C565" s="37">
        <v>1.2566666666666666</v>
      </c>
      <c r="D565" s="35">
        <v>539.5866666666667</v>
      </c>
      <c r="E565" s="41">
        <v>2257.6306133333337</v>
      </c>
      <c r="F565" s="40">
        <v>7.22</v>
      </c>
      <c r="G565" s="37">
        <v>30.266666666666669</v>
      </c>
      <c r="H565" s="35">
        <v>16.517499999999998</v>
      </c>
      <c r="I565" s="29">
        <v>59.576666666666675</v>
      </c>
      <c r="J565" s="37">
        <v>2.17</v>
      </c>
      <c r="K565" s="37">
        <v>1.68</v>
      </c>
      <c r="L565" s="35">
        <v>191.19</v>
      </c>
      <c r="M565" s="35">
        <v>57.1</v>
      </c>
      <c r="N565" s="25">
        <f t="shared" si="25"/>
        <v>495</v>
      </c>
      <c r="O565" s="44">
        <v>0.30266666666666664</v>
      </c>
      <c r="P565" s="35">
        <v>212.11333333333334</v>
      </c>
      <c r="Q565" s="37">
        <v>1.5766666666666669</v>
      </c>
      <c r="R565" s="35">
        <v>77.099999999999994</v>
      </c>
      <c r="S565" s="35">
        <v>354.51333333333332</v>
      </c>
      <c r="T565" s="44">
        <v>0.3133333333333333</v>
      </c>
      <c r="U565" s="37">
        <v>1.0633333333333332</v>
      </c>
      <c r="V565" s="35" t="s">
        <v>36</v>
      </c>
      <c r="W565" s="35" t="s">
        <v>147</v>
      </c>
      <c r="X565" s="35" t="s">
        <v>147</v>
      </c>
      <c r="Y565" s="44">
        <v>0.05</v>
      </c>
      <c r="Z565" s="44">
        <v>0.21666666666666667</v>
      </c>
      <c r="AA565" s="44">
        <v>0.59</v>
      </c>
      <c r="AB565" s="44">
        <v>0.63</v>
      </c>
      <c r="AC565" s="37" t="s">
        <v>36</v>
      </c>
      <c r="AD565" s="12"/>
    </row>
    <row r="566" spans="1:33" ht="11.25" customHeight="1">
      <c r="A566" s="14">
        <f t="shared" si="29"/>
        <v>496</v>
      </c>
      <c r="B566" s="12" t="s">
        <v>532</v>
      </c>
      <c r="C566" s="27">
        <v>1.2143333333333333</v>
      </c>
      <c r="D566" s="28">
        <v>558.87633333333338</v>
      </c>
      <c r="E566" s="28">
        <v>2338.3385786666668</v>
      </c>
      <c r="F566" s="27">
        <v>7.4124999999999996</v>
      </c>
      <c r="G566" s="39">
        <v>34.191000000000003</v>
      </c>
      <c r="H566" s="28">
        <v>15.501333333333333</v>
      </c>
      <c r="I566" s="29">
        <v>55.376833333333337</v>
      </c>
      <c r="J566" s="27">
        <v>2.4580000000000002</v>
      </c>
      <c r="K566" s="27">
        <v>1.8053333333333335</v>
      </c>
      <c r="L566" s="28">
        <v>171.23266666666666</v>
      </c>
      <c r="M566" s="28">
        <v>79.566000000000003</v>
      </c>
      <c r="N566" s="25">
        <f t="shared" si="25"/>
        <v>496</v>
      </c>
      <c r="O566" s="30">
        <v>0.36366666666666664</v>
      </c>
      <c r="P566" s="28">
        <v>302.52199999999999</v>
      </c>
      <c r="Q566" s="27">
        <v>1.4710000000000001</v>
      </c>
      <c r="R566" s="28">
        <v>64.05</v>
      </c>
      <c r="S566" s="28">
        <v>430.9156666666666</v>
      </c>
      <c r="T566" s="30">
        <v>0.45200000000000001</v>
      </c>
      <c r="U566" s="27">
        <v>1.304</v>
      </c>
      <c r="V566" s="28">
        <v>36.153333333333329</v>
      </c>
      <c r="W566" s="28"/>
      <c r="X566" s="28"/>
      <c r="Y566" s="30">
        <v>0.04</v>
      </c>
      <c r="Z566" s="30">
        <v>0.24333333333333332</v>
      </c>
      <c r="AA566" s="38" t="s">
        <v>36</v>
      </c>
      <c r="AB566" s="30">
        <v>1.3666666666666669</v>
      </c>
      <c r="AC566" s="27">
        <v>1.42</v>
      </c>
      <c r="AD566" s="12"/>
    </row>
    <row r="567" spans="1:33" ht="11.25" customHeight="1">
      <c r="A567" s="14">
        <f t="shared" si="29"/>
        <v>497</v>
      </c>
      <c r="B567" s="12" t="s">
        <v>533</v>
      </c>
      <c r="C567" s="27">
        <v>1.732</v>
      </c>
      <c r="D567" s="28">
        <v>556.82433333333336</v>
      </c>
      <c r="E567" s="28">
        <v>2329.7530106666668</v>
      </c>
      <c r="F567" s="27">
        <v>6.8979166666666663</v>
      </c>
      <c r="G567" s="39">
        <v>33.771000000000001</v>
      </c>
      <c r="H567" s="28">
        <v>12.960333333333333</v>
      </c>
      <c r="I567" s="29">
        <v>56.323416666666667</v>
      </c>
      <c r="J567" s="27">
        <v>2.8466666666666662</v>
      </c>
      <c r="K567" s="27">
        <v>1.2756666666666667</v>
      </c>
      <c r="L567" s="28">
        <v>187.88566666666665</v>
      </c>
      <c r="M567" s="28">
        <v>67.206333333333319</v>
      </c>
      <c r="N567" s="25">
        <f t="shared" si="25"/>
        <v>497</v>
      </c>
      <c r="O567" s="30">
        <v>0.40666666666666668</v>
      </c>
      <c r="P567" s="28">
        <v>276.471</v>
      </c>
      <c r="Q567" s="27">
        <v>3.3106666666666662</v>
      </c>
      <c r="R567" s="28">
        <v>84.708333333333329</v>
      </c>
      <c r="S567" s="28">
        <v>458.40166666666664</v>
      </c>
      <c r="T567" s="30">
        <v>0.42533333333333334</v>
      </c>
      <c r="U567" s="27">
        <v>1.1156666666666668</v>
      </c>
      <c r="V567" s="28">
        <v>7.0366666666666662</v>
      </c>
      <c r="W567" s="28"/>
      <c r="X567" s="28"/>
      <c r="Y567" s="30">
        <v>0.30666666666666664</v>
      </c>
      <c r="Z567" s="30">
        <v>0.25</v>
      </c>
      <c r="AA567" s="38" t="s">
        <v>36</v>
      </c>
      <c r="AB567" s="30">
        <v>0.79</v>
      </c>
      <c r="AC567" s="27">
        <v>2.0466666666666669</v>
      </c>
      <c r="AD567" s="12"/>
    </row>
    <row r="568" spans="1:33" ht="11.25" customHeight="1">
      <c r="A568" s="14">
        <f t="shared" si="29"/>
        <v>498</v>
      </c>
      <c r="B568" s="12" t="s">
        <v>534</v>
      </c>
      <c r="C568" s="27">
        <v>1.0216666666666667</v>
      </c>
      <c r="D568" s="28">
        <v>474.91776997327383</v>
      </c>
      <c r="E568" s="28">
        <v>1987.0559495681778</v>
      </c>
      <c r="F568" s="27">
        <v>4.8624434321721388</v>
      </c>
      <c r="G568" s="39">
        <v>29.856666666666666</v>
      </c>
      <c r="H568" s="28">
        <v>2.2203333333333335</v>
      </c>
      <c r="I568" s="29">
        <v>62.422889901161192</v>
      </c>
      <c r="J568" s="27">
        <v>4.9436666666666662</v>
      </c>
      <c r="K568" s="27">
        <v>1.8363333333333334</v>
      </c>
      <c r="L568" s="28">
        <v>44.665333333333329</v>
      </c>
      <c r="M568" s="28">
        <v>107.36366666666667</v>
      </c>
      <c r="N568" s="25">
        <f t="shared" si="25"/>
        <v>498</v>
      </c>
      <c r="O568" s="30">
        <v>0.83233333333333326</v>
      </c>
      <c r="P568" s="28">
        <v>219.97933333333336</v>
      </c>
      <c r="Q568" s="27">
        <v>3.6106666666666669</v>
      </c>
      <c r="R568" s="28">
        <v>8.8669999999999991</v>
      </c>
      <c r="S568" s="28">
        <v>431.69566666666668</v>
      </c>
      <c r="T568" s="30">
        <v>0.76566666666666672</v>
      </c>
      <c r="U568" s="27">
        <v>1.5213333333333334</v>
      </c>
      <c r="V568" s="25" t="s">
        <v>36</v>
      </c>
      <c r="W568" s="25"/>
      <c r="X568" s="25"/>
      <c r="Y568" s="30">
        <v>0.2</v>
      </c>
      <c r="Z568" s="30">
        <v>3.6666666666666674E-2</v>
      </c>
      <c r="AA568" s="38" t="s">
        <v>36</v>
      </c>
      <c r="AB568" s="30">
        <v>1.0633333333333335</v>
      </c>
      <c r="AC568" s="27">
        <v>2.0966666666666671</v>
      </c>
      <c r="AD568" s="12"/>
    </row>
    <row r="569" spans="1:33" ht="11.25" customHeight="1">
      <c r="A569" s="14">
        <f t="shared" si="29"/>
        <v>499</v>
      </c>
      <c r="B569" s="12" t="s">
        <v>535</v>
      </c>
      <c r="C569" s="27">
        <v>3.4236666666666671</v>
      </c>
      <c r="D569" s="28">
        <v>448.84545242331023</v>
      </c>
      <c r="E569" s="28">
        <v>1877.9693729391302</v>
      </c>
      <c r="F569" s="27">
        <v>1.1218333737055461</v>
      </c>
      <c r="G569" s="39">
        <v>13.586999999999998</v>
      </c>
      <c r="H569" s="25" t="s">
        <v>0</v>
      </c>
      <c r="I569" s="29">
        <v>81.383166626294454</v>
      </c>
      <c r="J569" s="27">
        <v>3.5690000000000004</v>
      </c>
      <c r="K569" s="27">
        <v>0.48433333333333334</v>
      </c>
      <c r="L569" s="28">
        <v>7.0573333333333332</v>
      </c>
      <c r="M569" s="28">
        <v>17.408666666666665</v>
      </c>
      <c r="N569" s="25">
        <f t="shared" si="25"/>
        <v>499</v>
      </c>
      <c r="O569" s="30">
        <v>0.36066666666666664</v>
      </c>
      <c r="P569" s="28">
        <v>396.41</v>
      </c>
      <c r="Q569" s="27">
        <v>1.2430000000000001</v>
      </c>
      <c r="R569" s="28">
        <v>28.992333333333335</v>
      </c>
      <c r="S569" s="28">
        <v>183.07300000000001</v>
      </c>
      <c r="T569" s="30">
        <v>0.20233333333333334</v>
      </c>
      <c r="U569" s="27">
        <v>0.41199999999999998</v>
      </c>
      <c r="V569" s="25" t="s">
        <v>0</v>
      </c>
      <c r="W569" s="25"/>
      <c r="X569" s="25"/>
      <c r="Y569" s="38" t="s">
        <v>36</v>
      </c>
      <c r="Z569" s="38" t="s">
        <v>36</v>
      </c>
      <c r="AA569" s="30">
        <v>0.16333333333333333</v>
      </c>
      <c r="AB569" s="30">
        <v>0.46666666666666662</v>
      </c>
      <c r="AC569" s="29" t="s">
        <v>36</v>
      </c>
      <c r="AD569" s="12"/>
    </row>
    <row r="570" spans="1:33" ht="11.25" customHeight="1">
      <c r="A570" s="14">
        <f t="shared" si="29"/>
        <v>500</v>
      </c>
      <c r="B570" s="12" t="s">
        <v>677</v>
      </c>
      <c r="C570" s="52">
        <v>43.88</v>
      </c>
      <c r="D570" s="28">
        <v>198.9360630496343</v>
      </c>
      <c r="E570" s="28">
        <v>832.3484877996699</v>
      </c>
      <c r="F570" s="27">
        <v>0.91666666666666663</v>
      </c>
      <c r="G570" s="39">
        <v>0.20666666666666667</v>
      </c>
      <c r="H570" s="25" t="s">
        <v>0</v>
      </c>
      <c r="I570" s="29">
        <v>54.613333333333337</v>
      </c>
      <c r="J570" s="52">
        <v>2.2799999999999998</v>
      </c>
      <c r="K570" s="52">
        <v>0.3833333333333333</v>
      </c>
      <c r="L570" s="49">
        <v>12.986666666666666</v>
      </c>
      <c r="M570" s="49">
        <v>5.5210000000000008</v>
      </c>
      <c r="N570" s="25">
        <f t="shared" si="25"/>
        <v>500</v>
      </c>
      <c r="O570" s="97">
        <v>8.0000000000000002E-3</v>
      </c>
      <c r="P570" s="49">
        <v>13.735666666666667</v>
      </c>
      <c r="Q570" s="52">
        <v>0.85333333333333317</v>
      </c>
      <c r="R570" s="49" t="s">
        <v>36</v>
      </c>
      <c r="S570" s="49">
        <v>136.74633333333333</v>
      </c>
      <c r="T570" s="48" t="s">
        <v>36</v>
      </c>
      <c r="U570" s="52" t="s">
        <v>36</v>
      </c>
      <c r="V570" s="55" t="s">
        <v>0</v>
      </c>
      <c r="W570" s="55"/>
      <c r="X570" s="55"/>
      <c r="Y570" s="48">
        <v>7.6666666666666675E-2</v>
      </c>
      <c r="Z570" s="48" t="s">
        <v>36</v>
      </c>
      <c r="AA570" s="48">
        <v>0.04</v>
      </c>
      <c r="AB570" s="48" t="s">
        <v>36</v>
      </c>
      <c r="AC570" s="39">
        <v>0.11333333333333333</v>
      </c>
      <c r="AD570" s="12"/>
    </row>
    <row r="571" spans="1:33" s="3" customFormat="1" ht="11.25" customHeight="1">
      <c r="A571" s="14">
        <f t="shared" si="29"/>
        <v>501</v>
      </c>
      <c r="B571" s="98" t="s">
        <v>44</v>
      </c>
      <c r="C571" s="99">
        <v>27.5</v>
      </c>
      <c r="D571" s="100">
        <v>306.31013023105874</v>
      </c>
      <c r="E571" s="100">
        <v>1281.6015848867498</v>
      </c>
      <c r="F571" s="101">
        <v>5.4782934315999352</v>
      </c>
      <c r="G571" s="99">
        <v>5.9929999999999994</v>
      </c>
      <c r="H571" s="102">
        <v>20.058666666666667</v>
      </c>
      <c r="I571" s="101">
        <v>59.493373235066727</v>
      </c>
      <c r="J571" s="107" t="s">
        <v>0</v>
      </c>
      <c r="K571" s="99">
        <v>1.5353333333333332</v>
      </c>
      <c r="L571" s="102">
        <v>195.10066666666668</v>
      </c>
      <c r="M571" s="102">
        <v>16.262</v>
      </c>
      <c r="N571" s="25">
        <f t="shared" si="25"/>
        <v>501</v>
      </c>
      <c r="O571" s="103">
        <v>1.3333333333333334E-2</v>
      </c>
      <c r="P571" s="102">
        <v>140.78399999999999</v>
      </c>
      <c r="Q571" s="99">
        <v>6.5666666666666665E-2</v>
      </c>
      <c r="R571" s="102">
        <v>120.08866666666667</v>
      </c>
      <c r="S571" s="102">
        <v>259.464</v>
      </c>
      <c r="T571" s="103">
        <v>2.2333333333333334E-2</v>
      </c>
      <c r="U571" s="99">
        <v>0.52533333333333332</v>
      </c>
      <c r="V571" s="102">
        <v>35.63666666666667</v>
      </c>
      <c r="W571" s="102">
        <v>35.63666666666667</v>
      </c>
      <c r="X571" s="102">
        <v>35.63666666666667</v>
      </c>
      <c r="Y571" s="103">
        <v>0.05</v>
      </c>
      <c r="Z571" s="103">
        <v>0.25666666666666665</v>
      </c>
      <c r="AA571" s="103" t="s">
        <v>36</v>
      </c>
      <c r="AB571" s="103" t="s">
        <v>36</v>
      </c>
      <c r="AC571" s="99" t="s">
        <v>36</v>
      </c>
      <c r="AD571" s="98"/>
      <c r="AE571" s="98"/>
      <c r="AF571" s="98"/>
      <c r="AG571" s="98"/>
    </row>
    <row r="572" spans="1:33" ht="11.25" customHeight="1">
      <c r="A572" s="14">
        <f t="shared" si="29"/>
        <v>502</v>
      </c>
      <c r="B572" s="12" t="s">
        <v>536</v>
      </c>
      <c r="C572" s="27">
        <v>73.48</v>
      </c>
      <c r="D572" s="28">
        <v>106.08666666666662</v>
      </c>
      <c r="E572" s="28">
        <v>443.86661333333313</v>
      </c>
      <c r="F572" s="27">
        <v>2.125</v>
      </c>
      <c r="G572" s="39">
        <v>7.333333333333332E-2</v>
      </c>
      <c r="H572" s="25" t="s">
        <v>36</v>
      </c>
      <c r="I572" s="29">
        <v>24.231666666666662</v>
      </c>
      <c r="J572" s="29" t="s">
        <v>0</v>
      </c>
      <c r="K572" s="27">
        <v>0.09</v>
      </c>
      <c r="L572" s="28">
        <v>3.5233333333333334</v>
      </c>
      <c r="M572" s="28">
        <v>0.74633333333333329</v>
      </c>
      <c r="N572" s="25">
        <f t="shared" si="25"/>
        <v>502</v>
      </c>
      <c r="O572" s="38" t="s">
        <v>36</v>
      </c>
      <c r="P572" s="25" t="s">
        <v>36</v>
      </c>
      <c r="Q572" s="27">
        <v>0.11633333333333333</v>
      </c>
      <c r="R572" s="28">
        <v>42.68033333333333</v>
      </c>
      <c r="S572" s="28">
        <v>2.0049999999999999</v>
      </c>
      <c r="T572" s="38" t="s">
        <v>36</v>
      </c>
      <c r="U572" s="29" t="s">
        <v>36</v>
      </c>
      <c r="V572" s="25" t="s">
        <v>36</v>
      </c>
      <c r="W572" s="25" t="s">
        <v>147</v>
      </c>
      <c r="X572" s="25" t="s">
        <v>147</v>
      </c>
      <c r="Y572" s="30">
        <v>0.19</v>
      </c>
      <c r="Z572" s="38" t="s">
        <v>36</v>
      </c>
      <c r="AA572" s="30">
        <v>0.22333333333333336</v>
      </c>
      <c r="AB572" s="38" t="s">
        <v>36</v>
      </c>
      <c r="AC572" s="29" t="s">
        <v>36</v>
      </c>
      <c r="AD572" s="12"/>
    </row>
    <row r="573" spans="1:33" ht="11.25" customHeight="1">
      <c r="A573" s="14">
        <f t="shared" si="29"/>
        <v>503</v>
      </c>
      <c r="B573" s="12" t="s">
        <v>537</v>
      </c>
      <c r="C573" s="27">
        <v>20.413333333333334</v>
      </c>
      <c r="D573" s="28">
        <v>292.11840529918669</v>
      </c>
      <c r="E573" s="28">
        <v>1222.2234077717972</v>
      </c>
      <c r="F573" s="29">
        <v>0</v>
      </c>
      <c r="G573" s="27">
        <v>0</v>
      </c>
      <c r="H573" s="25" t="s">
        <v>0</v>
      </c>
      <c r="I573" s="29">
        <v>79.38</v>
      </c>
      <c r="J573" s="29" t="s">
        <v>0</v>
      </c>
      <c r="K573" s="27">
        <v>0.20666666666666667</v>
      </c>
      <c r="L573" s="28">
        <v>5.6653333333333338</v>
      </c>
      <c r="M573" s="28">
        <v>1.8953333333333333</v>
      </c>
      <c r="N573" s="25">
        <f t="shared" si="25"/>
        <v>503</v>
      </c>
      <c r="O573" s="38" t="s">
        <v>36</v>
      </c>
      <c r="P573" s="49">
        <v>4.7756666666666669</v>
      </c>
      <c r="Q573" s="27">
        <v>5.1333333333333335E-2</v>
      </c>
      <c r="R573" s="49">
        <v>58.929666666666662</v>
      </c>
      <c r="S573" s="28">
        <v>5.0563333333333329</v>
      </c>
      <c r="T573" s="48" t="s">
        <v>36</v>
      </c>
      <c r="U573" s="52" t="s">
        <v>36</v>
      </c>
      <c r="V573" s="25" t="s">
        <v>0</v>
      </c>
      <c r="W573" s="25"/>
      <c r="X573" s="25"/>
      <c r="Y573" s="38" t="s">
        <v>147</v>
      </c>
      <c r="Z573" s="38" t="s">
        <v>147</v>
      </c>
      <c r="AA573" s="38" t="s">
        <v>147</v>
      </c>
      <c r="AB573" s="38" t="s">
        <v>147</v>
      </c>
      <c r="AC573" s="29" t="s">
        <v>147</v>
      </c>
      <c r="AD573" s="12"/>
    </row>
    <row r="574" spans="1:33" s="3" customFormat="1" ht="11.25" customHeight="1">
      <c r="A574" s="14">
        <f t="shared" si="29"/>
        <v>504</v>
      </c>
      <c r="B574" s="98" t="s">
        <v>8</v>
      </c>
      <c r="C574" s="99">
        <v>21.571666666666669</v>
      </c>
      <c r="D574" s="100">
        <v>301.23588753699971</v>
      </c>
      <c r="E574" s="100">
        <v>1260.3709534548068</v>
      </c>
      <c r="F574" s="101">
        <v>3.8128501310348506</v>
      </c>
      <c r="G574" s="99">
        <v>0.19</v>
      </c>
      <c r="H574" s="108" t="s">
        <v>0</v>
      </c>
      <c r="I574" s="101">
        <v>73.55348320229848</v>
      </c>
      <c r="J574" s="99">
        <v>0.66666666666666663</v>
      </c>
      <c r="K574" s="99">
        <v>0.872</v>
      </c>
      <c r="L574" s="102">
        <v>13.357666666666667</v>
      </c>
      <c r="M574" s="102">
        <v>6.8866666666666667</v>
      </c>
      <c r="N574" s="25">
        <f t="shared" si="25"/>
        <v>504</v>
      </c>
      <c r="O574" s="103">
        <v>5.7999999999999996E-2</v>
      </c>
      <c r="P574" s="102">
        <v>4.3476666666666661</v>
      </c>
      <c r="Q574" s="99">
        <v>0.39466666666666672</v>
      </c>
      <c r="R574" s="102">
        <v>15.309333333333333</v>
      </c>
      <c r="S574" s="102">
        <v>23.559333333333331</v>
      </c>
      <c r="T574" s="103">
        <v>0.19500000000000001</v>
      </c>
      <c r="U574" s="99">
        <v>8.533333333333333E-2</v>
      </c>
      <c r="V574" s="108" t="s">
        <v>0</v>
      </c>
      <c r="W574" s="108"/>
      <c r="X574" s="108"/>
      <c r="Y574" s="103">
        <v>4.3333333333333335E-2</v>
      </c>
      <c r="Z574" s="103" t="s">
        <v>36</v>
      </c>
      <c r="AA574" s="103" t="s">
        <v>36</v>
      </c>
      <c r="AB574" s="103" t="s">
        <v>36</v>
      </c>
      <c r="AC574" s="99" t="s">
        <v>36</v>
      </c>
      <c r="AD574" s="98"/>
      <c r="AE574" s="98"/>
      <c r="AF574" s="98"/>
      <c r="AG574" s="98"/>
    </row>
    <row r="575" spans="1:33" s="3" customFormat="1" ht="11.25" customHeight="1">
      <c r="A575" s="14">
        <f t="shared" si="29"/>
        <v>505</v>
      </c>
      <c r="B575" s="98" t="s">
        <v>60</v>
      </c>
      <c r="C575" s="99">
        <v>20.731666666666666</v>
      </c>
      <c r="D575" s="100">
        <v>306.63189699701849</v>
      </c>
      <c r="E575" s="100">
        <v>1282.9478570355254</v>
      </c>
      <c r="F575" s="101">
        <v>3.9349501352310177</v>
      </c>
      <c r="G575" s="99">
        <v>8.9333333333333334E-2</v>
      </c>
      <c r="H575" s="108" t="s">
        <v>0</v>
      </c>
      <c r="I575" s="101">
        <v>75.05938319810231</v>
      </c>
      <c r="J575" s="99">
        <v>0.63666666666666671</v>
      </c>
      <c r="K575" s="99">
        <v>0.18466666666666667</v>
      </c>
      <c r="L575" s="102">
        <v>19.456333333333333</v>
      </c>
      <c r="M575" s="102">
        <v>5.9876666666666658</v>
      </c>
      <c r="N575" s="25">
        <f t="shared" si="25"/>
        <v>505</v>
      </c>
      <c r="O575" s="103">
        <v>8.5000000000000006E-2</v>
      </c>
      <c r="P575" s="102">
        <v>5.416666666666667</v>
      </c>
      <c r="Q575" s="99">
        <v>0.47133333333333333</v>
      </c>
      <c r="R575" s="102">
        <v>14.287333333333335</v>
      </c>
      <c r="S575" s="102">
        <v>35.958999999999996</v>
      </c>
      <c r="T575" s="103">
        <v>2.6666666666666668E-2</v>
      </c>
      <c r="U575" s="99">
        <v>9.4666666666666677E-2</v>
      </c>
      <c r="V575" s="108" t="s">
        <v>0</v>
      </c>
      <c r="W575" s="108"/>
      <c r="X575" s="108"/>
      <c r="Y575" s="103">
        <v>3.6666666666666674E-2</v>
      </c>
      <c r="Z575" s="103" t="s">
        <v>36</v>
      </c>
      <c r="AA575" s="103" t="s">
        <v>36</v>
      </c>
      <c r="AB575" s="103" t="s">
        <v>36</v>
      </c>
      <c r="AC575" s="99" t="s">
        <v>36</v>
      </c>
      <c r="AD575" s="98"/>
      <c r="AE575" s="98"/>
      <c r="AF575" s="98"/>
      <c r="AG575" s="98"/>
    </row>
    <row r="576" spans="1:33" s="3" customFormat="1" ht="11.25" customHeight="1">
      <c r="A576" s="14">
        <f t="shared" si="29"/>
        <v>506</v>
      </c>
      <c r="B576" s="111" t="s">
        <v>9</v>
      </c>
      <c r="C576" s="99">
        <v>28.498666666666665</v>
      </c>
      <c r="D576" s="100">
        <v>257.24147319380444</v>
      </c>
      <c r="E576" s="100">
        <v>1076.2983238428778</v>
      </c>
      <c r="F576" s="101">
        <v>0.4</v>
      </c>
      <c r="G576" s="99">
        <v>0.13733333333333334</v>
      </c>
      <c r="H576" s="108" t="s">
        <v>0</v>
      </c>
      <c r="I576" s="101">
        <v>70.763333333333335</v>
      </c>
      <c r="J576" s="99">
        <v>4.07</v>
      </c>
      <c r="K576" s="99">
        <v>0.20066666666666666</v>
      </c>
      <c r="L576" s="102">
        <v>11.324666666666667</v>
      </c>
      <c r="M576" s="102">
        <v>5.8033333333333319</v>
      </c>
      <c r="N576" s="25">
        <f t="shared" si="25"/>
        <v>506</v>
      </c>
      <c r="O576" s="103">
        <v>5.5E-2</v>
      </c>
      <c r="P576" s="102">
        <v>19.620666666666668</v>
      </c>
      <c r="Q576" s="99">
        <v>0.72899999999999998</v>
      </c>
      <c r="R576" s="102">
        <v>10.883666666666668</v>
      </c>
      <c r="S576" s="102">
        <v>83.146666666666661</v>
      </c>
      <c r="T576" s="103">
        <v>8.8666666666666671E-2</v>
      </c>
      <c r="U576" s="99">
        <v>7.7666666666666662E-2</v>
      </c>
      <c r="V576" s="108" t="s">
        <v>0</v>
      </c>
      <c r="W576" s="108"/>
      <c r="X576" s="108"/>
      <c r="Y576" s="103" t="s">
        <v>36</v>
      </c>
      <c r="Z576" s="103" t="s">
        <v>36</v>
      </c>
      <c r="AA576" s="103" t="s">
        <v>36</v>
      </c>
      <c r="AB576" s="103" t="s">
        <v>36</v>
      </c>
      <c r="AC576" s="99" t="s">
        <v>36</v>
      </c>
      <c r="AD576" s="98"/>
      <c r="AE576" s="98"/>
      <c r="AF576" s="98"/>
      <c r="AG576" s="98"/>
    </row>
    <row r="577" spans="1:33" ht="11.25" customHeight="1">
      <c r="A577" s="14">
        <f t="shared" si="29"/>
        <v>507</v>
      </c>
      <c r="B577" s="71" t="s">
        <v>538</v>
      </c>
      <c r="C577" s="27">
        <v>15.823333333333332</v>
      </c>
      <c r="D577" s="28">
        <v>309.24266666666665</v>
      </c>
      <c r="E577" s="28">
        <v>1293.8713173333333</v>
      </c>
      <c r="F577" s="27">
        <v>0</v>
      </c>
      <c r="G577" s="27">
        <v>0</v>
      </c>
      <c r="H577" s="55" t="s">
        <v>0</v>
      </c>
      <c r="I577" s="29">
        <v>84.033333333333331</v>
      </c>
      <c r="J577" s="29" t="s">
        <v>0</v>
      </c>
      <c r="K577" s="27">
        <v>0.14333333333333334</v>
      </c>
      <c r="L577" s="28">
        <v>10.204333333333333</v>
      </c>
      <c r="M577" s="28">
        <v>5.511333333333333</v>
      </c>
      <c r="N577" s="25">
        <f t="shared" si="25"/>
        <v>507</v>
      </c>
      <c r="O577" s="30">
        <v>0.38300000000000001</v>
      </c>
      <c r="P577" s="28">
        <v>3.886333333333333</v>
      </c>
      <c r="Q577" s="27">
        <v>0.25066666666666665</v>
      </c>
      <c r="R577" s="28">
        <v>6.04</v>
      </c>
      <c r="S577" s="28">
        <v>99.321666666666658</v>
      </c>
      <c r="T577" s="38" t="s">
        <v>36</v>
      </c>
      <c r="U577" s="27">
        <v>0.17233333333333334</v>
      </c>
      <c r="V577" s="25" t="s">
        <v>0</v>
      </c>
      <c r="W577" s="25"/>
      <c r="X577" s="25"/>
      <c r="Y577" s="38">
        <v>0.10666666666666667</v>
      </c>
      <c r="Z577" s="38" t="s">
        <v>36</v>
      </c>
      <c r="AA577" s="38" t="s">
        <v>36</v>
      </c>
      <c r="AB577" s="38" t="s">
        <v>36</v>
      </c>
      <c r="AC577" s="27">
        <v>0.73666666666666669</v>
      </c>
      <c r="AD577" s="12"/>
    </row>
    <row r="578" spans="1:33" ht="11.25" customHeight="1">
      <c r="A578" s="14">
        <f t="shared" si="29"/>
        <v>508</v>
      </c>
      <c r="B578" s="71" t="s">
        <v>539</v>
      </c>
      <c r="C578" s="52">
        <v>22.08666666666667</v>
      </c>
      <c r="D578" s="28">
        <v>296.50649123191829</v>
      </c>
      <c r="E578" s="28">
        <v>1240.5831593143462</v>
      </c>
      <c r="F578" s="27">
        <v>0</v>
      </c>
      <c r="G578" s="52">
        <v>0</v>
      </c>
      <c r="H578" s="55" t="s">
        <v>0</v>
      </c>
      <c r="I578" s="29">
        <v>76.61666666666666</v>
      </c>
      <c r="J578" s="61" t="s">
        <v>0</v>
      </c>
      <c r="K578" s="52">
        <v>1.2966666666666666</v>
      </c>
      <c r="L578" s="28">
        <v>102.06333333333333</v>
      </c>
      <c r="M578" s="28">
        <v>115.13666666666666</v>
      </c>
      <c r="N578" s="25">
        <f t="shared" si="25"/>
        <v>508</v>
      </c>
      <c r="O578" s="30">
        <v>2.6233333333333331</v>
      </c>
      <c r="P578" s="28">
        <v>73.61333333333333</v>
      </c>
      <c r="Q578" s="52">
        <v>5.3916666666666666</v>
      </c>
      <c r="R578" s="28">
        <v>4.01</v>
      </c>
      <c r="S578" s="28">
        <v>395.06</v>
      </c>
      <c r="T578" s="48">
        <v>0.83633333333333326</v>
      </c>
      <c r="U578" s="27">
        <v>0.27333333333333337</v>
      </c>
      <c r="V578" s="25" t="s">
        <v>0</v>
      </c>
      <c r="W578" s="25"/>
      <c r="X578" s="25"/>
      <c r="Y578" s="48" t="s">
        <v>36</v>
      </c>
      <c r="Z578" s="48">
        <v>0.05</v>
      </c>
      <c r="AA578" s="48">
        <v>0.2</v>
      </c>
      <c r="AB578" s="48" t="s">
        <v>36</v>
      </c>
      <c r="AC578" s="52" t="s">
        <v>36</v>
      </c>
      <c r="AD578" s="12"/>
    </row>
    <row r="579" spans="1:33" s="3" customFormat="1" ht="11.25" customHeight="1">
      <c r="A579" s="14">
        <f t="shared" si="29"/>
        <v>509</v>
      </c>
      <c r="B579" s="111" t="s">
        <v>11</v>
      </c>
      <c r="C579" s="99">
        <v>23.93</v>
      </c>
      <c r="D579" s="100">
        <v>411.34872157084942</v>
      </c>
      <c r="E579" s="100">
        <v>1721.083051052434</v>
      </c>
      <c r="F579" s="101">
        <v>4.7374999999999998</v>
      </c>
      <c r="G579" s="99">
        <v>24.425000000000001</v>
      </c>
      <c r="H579" s="102">
        <v>271.017</v>
      </c>
      <c r="I579" s="101">
        <v>46.298833333333334</v>
      </c>
      <c r="J579" s="99">
        <v>3.2233333333333332</v>
      </c>
      <c r="K579" s="99">
        <v>0.60866666666666669</v>
      </c>
      <c r="L579" s="102">
        <v>37.178666666666672</v>
      </c>
      <c r="M579" s="102">
        <v>14.903999999999998</v>
      </c>
      <c r="N579" s="25">
        <f t="shared" si="25"/>
        <v>509</v>
      </c>
      <c r="O579" s="103">
        <v>0.24633333333333332</v>
      </c>
      <c r="P579" s="102">
        <v>167.91066666666666</v>
      </c>
      <c r="Q579" s="99">
        <v>1.3816666666666666</v>
      </c>
      <c r="R579" s="102">
        <v>27.366</v>
      </c>
      <c r="S579" s="102">
        <v>111.00466666666667</v>
      </c>
      <c r="T579" s="103">
        <v>0.10466666666666669</v>
      </c>
      <c r="U579" s="99">
        <v>1.109</v>
      </c>
      <c r="V579" s="102">
        <v>75.976666666666674</v>
      </c>
      <c r="W579" s="102"/>
      <c r="X579" s="102"/>
      <c r="Y579" s="103" t="s">
        <v>36</v>
      </c>
      <c r="Z579" s="103">
        <v>0.04</v>
      </c>
      <c r="AA579" s="103">
        <v>0.04</v>
      </c>
      <c r="AB579" s="103">
        <v>1.1399999999999999</v>
      </c>
      <c r="AC579" s="99" t="s">
        <v>36</v>
      </c>
      <c r="AD579" s="98"/>
      <c r="AE579" s="98"/>
      <c r="AF579" s="98"/>
      <c r="AG579" s="98"/>
    </row>
    <row r="580" spans="1:33" s="3" customFormat="1" ht="11.25" customHeight="1">
      <c r="A580" s="14">
        <f t="shared" si="29"/>
        <v>510</v>
      </c>
      <c r="B580" s="111" t="s">
        <v>12</v>
      </c>
      <c r="C580" s="99">
        <v>7.0953333333333335</v>
      </c>
      <c r="D580" s="100">
        <v>351.95812210154531</v>
      </c>
      <c r="E580" s="100">
        <v>1472.5927828728657</v>
      </c>
      <c r="F580" s="101">
        <v>0.98958333333333326</v>
      </c>
      <c r="G580" s="99">
        <v>7.0666666666666669E-2</v>
      </c>
      <c r="H580" s="108" t="s">
        <v>0</v>
      </c>
      <c r="I580" s="101">
        <v>90.792416666666668</v>
      </c>
      <c r="J580" s="107" t="s">
        <v>0</v>
      </c>
      <c r="K580" s="99">
        <v>1.0519999999999998</v>
      </c>
      <c r="L580" s="102">
        <v>30.486333333333334</v>
      </c>
      <c r="M580" s="102">
        <v>47.18033333333333</v>
      </c>
      <c r="N580" s="25">
        <f t="shared" si="25"/>
        <v>510</v>
      </c>
      <c r="O580" s="103">
        <v>1.663</v>
      </c>
      <c r="P580" s="102">
        <v>21.300666666666668</v>
      </c>
      <c r="Q580" s="99">
        <v>4.4413333333333327</v>
      </c>
      <c r="R580" s="102">
        <v>21.710666666666668</v>
      </c>
      <c r="S580" s="102">
        <v>458.87400000000002</v>
      </c>
      <c r="T580" s="103">
        <v>0.17333333333333334</v>
      </c>
      <c r="U580" s="99">
        <v>0.56233333333333335</v>
      </c>
      <c r="V580" s="108" t="s">
        <v>0</v>
      </c>
      <c r="W580" s="108"/>
      <c r="X580" s="108"/>
      <c r="Y580" s="103" t="s">
        <v>36</v>
      </c>
      <c r="Z580" s="103" t="s">
        <v>36</v>
      </c>
      <c r="AA580" s="103">
        <v>3.6666666666666674E-2</v>
      </c>
      <c r="AB580" s="103" t="s">
        <v>36</v>
      </c>
      <c r="AC580" s="99" t="s">
        <v>36</v>
      </c>
      <c r="AD580" s="98"/>
      <c r="AE580" s="98"/>
      <c r="AF580" s="98"/>
      <c r="AG580" s="98"/>
    </row>
    <row r="581" spans="1:33" ht="11.25" customHeight="1">
      <c r="A581" s="13"/>
      <c r="B581" s="12"/>
      <c r="C581" s="10"/>
      <c r="D581" s="14"/>
      <c r="E581" s="14"/>
      <c r="F581" s="10"/>
      <c r="G581" s="10"/>
      <c r="H581" s="14"/>
      <c r="I581" s="29"/>
      <c r="J581" s="10"/>
      <c r="K581" s="10"/>
      <c r="L581" s="14"/>
      <c r="M581" s="14"/>
      <c r="N581" s="25"/>
      <c r="O581" s="15"/>
      <c r="P581" s="14"/>
      <c r="Q581" s="10"/>
      <c r="R581" s="14"/>
      <c r="S581" s="14"/>
      <c r="T581" s="15"/>
      <c r="U581" s="10"/>
      <c r="V581" s="14"/>
      <c r="W581" s="14"/>
      <c r="X581" s="14"/>
      <c r="Y581" s="15"/>
      <c r="Z581" s="15"/>
      <c r="AA581" s="15"/>
      <c r="AB581" s="15"/>
      <c r="AC581" s="10"/>
      <c r="AD581" s="12"/>
    </row>
    <row r="582" spans="1:33" ht="11.25" customHeight="1">
      <c r="A582" s="150" t="s">
        <v>540</v>
      </c>
      <c r="B582" s="150"/>
      <c r="C582" s="10"/>
      <c r="D582" s="14"/>
      <c r="E582" s="14"/>
      <c r="F582" s="10"/>
      <c r="G582" s="10"/>
      <c r="H582" s="14"/>
      <c r="I582" s="29"/>
      <c r="J582" s="10"/>
      <c r="K582" s="10"/>
      <c r="L582" s="14"/>
      <c r="M582" s="14"/>
      <c r="N582" s="25"/>
      <c r="O582" s="15"/>
      <c r="P582" s="14"/>
      <c r="Q582" s="10"/>
      <c r="R582" s="14"/>
      <c r="S582" s="14"/>
      <c r="T582" s="15"/>
      <c r="U582" s="10"/>
      <c r="V582" s="14"/>
      <c r="W582" s="14"/>
      <c r="X582" s="14"/>
      <c r="Y582" s="15"/>
      <c r="Z582" s="15"/>
      <c r="AA582" s="15"/>
      <c r="AB582" s="15"/>
      <c r="AC582" s="10"/>
      <c r="AD582" s="12"/>
    </row>
    <row r="583" spans="1:33" ht="11.25" customHeight="1">
      <c r="A583" s="14">
        <f>A580+1</f>
        <v>511</v>
      </c>
      <c r="B583" s="12" t="s">
        <v>541</v>
      </c>
      <c r="C583" s="37">
        <v>2.93</v>
      </c>
      <c r="D583" s="35">
        <v>418.61866666666663</v>
      </c>
      <c r="E583" s="41">
        <v>1751.5005013333332</v>
      </c>
      <c r="F583" s="40">
        <v>14.7</v>
      </c>
      <c r="G583" s="37">
        <v>11.946666666666667</v>
      </c>
      <c r="H583" s="35" t="s">
        <v>0</v>
      </c>
      <c r="I583" s="29">
        <v>65.753333333333316</v>
      </c>
      <c r="J583" s="37">
        <v>51.226666666666667</v>
      </c>
      <c r="K583" s="37">
        <v>4.67</v>
      </c>
      <c r="L583" s="35">
        <v>106.89333333333333</v>
      </c>
      <c r="M583" s="35">
        <v>165.12</v>
      </c>
      <c r="N583" s="25">
        <f t="shared" ref="N583:N646" si="30">A583</f>
        <v>511</v>
      </c>
      <c r="O583" s="44">
        <v>2.579333333333333</v>
      </c>
      <c r="P583" s="35">
        <v>169.48</v>
      </c>
      <c r="Q583" s="37">
        <v>8.1333333333333329</v>
      </c>
      <c r="R583" s="35">
        <v>1.1333333333333335</v>
      </c>
      <c r="S583" s="35">
        <v>1608.58</v>
      </c>
      <c r="T583" s="44">
        <v>1.3033333333333335</v>
      </c>
      <c r="U583" s="37">
        <v>0.52333333333333332</v>
      </c>
      <c r="V583" s="35" t="s">
        <v>0</v>
      </c>
      <c r="W583" s="35"/>
      <c r="X583" s="35"/>
      <c r="Y583" s="44" t="s">
        <v>36</v>
      </c>
      <c r="Z583" s="44" t="s">
        <v>36</v>
      </c>
      <c r="AA583" s="44" t="s">
        <v>36</v>
      </c>
      <c r="AB583" s="44">
        <v>11.886666666666665</v>
      </c>
      <c r="AC583" s="37" t="s">
        <v>36</v>
      </c>
      <c r="AD583" s="12"/>
    </row>
    <row r="584" spans="1:33" ht="11.25" customHeight="1">
      <c r="A584" s="14">
        <f>A583+1</f>
        <v>512</v>
      </c>
      <c r="B584" s="12" t="s">
        <v>542</v>
      </c>
      <c r="C584" s="52">
        <v>2.6033333333333331</v>
      </c>
      <c r="D584" s="28">
        <v>417.40666666666669</v>
      </c>
      <c r="E584" s="28">
        <v>1746.4294933333335</v>
      </c>
      <c r="F584" s="27">
        <v>11.3125</v>
      </c>
      <c r="G584" s="39">
        <v>8.6333333333333329</v>
      </c>
      <c r="H584" s="49">
        <v>28.901</v>
      </c>
      <c r="I584" s="29">
        <v>73.614166666666648</v>
      </c>
      <c r="J584" s="52">
        <v>2.4433333333333334</v>
      </c>
      <c r="K584" s="52">
        <v>3.8366666666666664</v>
      </c>
      <c r="L584" s="49">
        <v>466.59066666666672</v>
      </c>
      <c r="M584" s="49">
        <v>70.849666666666664</v>
      </c>
      <c r="N584" s="25">
        <f t="shared" si="30"/>
        <v>512</v>
      </c>
      <c r="O584" s="48">
        <v>0.17100000000000001</v>
      </c>
      <c r="P584" s="49">
        <v>357.60866666666669</v>
      </c>
      <c r="Q584" s="52">
        <v>2.2756666666666665</v>
      </c>
      <c r="R584" s="49">
        <v>382.28666666666669</v>
      </c>
      <c r="S584" s="49">
        <v>885.79566666666676</v>
      </c>
      <c r="T584" s="31" t="s">
        <v>36</v>
      </c>
      <c r="U584" s="52">
        <v>1.1446666666666667</v>
      </c>
      <c r="V584" s="28">
        <v>51.53</v>
      </c>
      <c r="W584" s="28"/>
      <c r="X584" s="28"/>
      <c r="Y584" s="31" t="s">
        <v>36</v>
      </c>
      <c r="Z584" s="30">
        <v>1.41</v>
      </c>
      <c r="AA584" s="31" t="s">
        <v>36</v>
      </c>
      <c r="AB584" s="38" t="s">
        <v>36</v>
      </c>
      <c r="AC584" s="29" t="s">
        <v>36</v>
      </c>
      <c r="AD584" s="12"/>
    </row>
    <row r="585" spans="1:33" ht="11.25" customHeight="1">
      <c r="A585" s="14">
        <f t="shared" ref="A585:A591" si="31">A584+1</f>
        <v>513</v>
      </c>
      <c r="B585" s="12" t="s">
        <v>543</v>
      </c>
      <c r="C585" s="27">
        <v>7.0766666666666671</v>
      </c>
      <c r="D585" s="28">
        <v>89.722066651121764</v>
      </c>
      <c r="E585" s="28">
        <v>375.39712686829347</v>
      </c>
      <c r="F585" s="27">
        <v>0.47533331871032719</v>
      </c>
      <c r="G585" s="39">
        <v>7.3333333333333334E-2</v>
      </c>
      <c r="H585" s="25" t="s">
        <v>0</v>
      </c>
      <c r="I585" s="29">
        <v>43.911333347956337</v>
      </c>
      <c r="J585" s="29" t="s">
        <v>0</v>
      </c>
      <c r="K585" s="27">
        <v>48.463333333333331</v>
      </c>
      <c r="L585" s="25" t="s">
        <v>147</v>
      </c>
      <c r="M585" s="25" t="s">
        <v>147</v>
      </c>
      <c r="N585" s="25">
        <f t="shared" si="30"/>
        <v>513</v>
      </c>
      <c r="O585" s="38" t="s">
        <v>147</v>
      </c>
      <c r="P585" s="25" t="s">
        <v>147</v>
      </c>
      <c r="Q585" s="29" t="s">
        <v>147</v>
      </c>
      <c r="R585" s="28">
        <v>10052.411333333333</v>
      </c>
      <c r="S585" s="25" t="s">
        <v>147</v>
      </c>
      <c r="T585" s="38" t="s">
        <v>147</v>
      </c>
      <c r="U585" s="29" t="s">
        <v>147</v>
      </c>
      <c r="V585" s="25" t="s">
        <v>0</v>
      </c>
      <c r="W585" s="25"/>
      <c r="X585" s="25"/>
      <c r="Y585" s="38" t="s">
        <v>147</v>
      </c>
      <c r="Z585" s="38" t="s">
        <v>147</v>
      </c>
      <c r="AA585" s="38" t="s">
        <v>147</v>
      </c>
      <c r="AB585" s="38" t="s">
        <v>147</v>
      </c>
      <c r="AC585" s="29" t="s">
        <v>147</v>
      </c>
      <c r="AD585" s="12"/>
    </row>
    <row r="586" spans="1:33" ht="11.25" customHeight="1">
      <c r="A586" s="14">
        <f t="shared" si="31"/>
        <v>514</v>
      </c>
      <c r="B586" s="12" t="s">
        <v>544</v>
      </c>
      <c r="C586" s="27">
        <v>71.900999999999996</v>
      </c>
      <c r="D586" s="28">
        <v>89.794867030588847</v>
      </c>
      <c r="E586" s="28">
        <v>375.70172365598376</v>
      </c>
      <c r="F586" s="27">
        <v>16.956999478340148</v>
      </c>
      <c r="G586" s="39">
        <v>1.5176666666666667</v>
      </c>
      <c r="H586" s="25" t="s">
        <v>0</v>
      </c>
      <c r="I586" s="29">
        <v>7.6986671883265227</v>
      </c>
      <c r="J586" s="27">
        <v>4.1656666666666666</v>
      </c>
      <c r="K586" s="27">
        <v>1.9256666666666666</v>
      </c>
      <c r="L586" s="28">
        <v>18.008666666666667</v>
      </c>
      <c r="M586" s="28">
        <v>38.448666666666668</v>
      </c>
      <c r="N586" s="25">
        <f t="shared" si="30"/>
        <v>514</v>
      </c>
      <c r="O586" s="30">
        <v>0.20299999999999999</v>
      </c>
      <c r="P586" s="28">
        <v>418.65666666666669</v>
      </c>
      <c r="Q586" s="27">
        <v>2.6180000000000003</v>
      </c>
      <c r="R586" s="28">
        <v>39.610666666666667</v>
      </c>
      <c r="S586" s="28">
        <v>576.24433333333332</v>
      </c>
      <c r="T586" s="30">
        <v>0.28799999999999998</v>
      </c>
      <c r="U586" s="27">
        <v>10.999666666666668</v>
      </c>
      <c r="V586" s="25" t="s">
        <v>0</v>
      </c>
      <c r="W586" s="25"/>
      <c r="X586" s="25"/>
      <c r="Y586" s="30">
        <v>0.3033333333333334</v>
      </c>
      <c r="Z586" s="30">
        <v>0.35666666666666663</v>
      </c>
      <c r="AA586" s="31" t="s">
        <v>36</v>
      </c>
      <c r="AB586" s="48" t="s">
        <v>36</v>
      </c>
      <c r="AC586" s="47" t="s">
        <v>36</v>
      </c>
      <c r="AD586" s="12"/>
    </row>
    <row r="587" spans="1:33" ht="11.25" customHeight="1">
      <c r="A587" s="14">
        <f t="shared" si="31"/>
        <v>515</v>
      </c>
      <c r="B587" s="12" t="s">
        <v>545</v>
      </c>
      <c r="C587" s="40">
        <v>1.2433333333333334</v>
      </c>
      <c r="D587" s="41">
        <v>380.22290000000004</v>
      </c>
      <c r="E587" s="41">
        <v>1590.8526136000003</v>
      </c>
      <c r="F587" s="40">
        <v>8.8866666666666667</v>
      </c>
      <c r="G587" s="58" t="s">
        <v>36</v>
      </c>
      <c r="H587" s="41" t="s">
        <v>0</v>
      </c>
      <c r="I587" s="29">
        <v>89.223333333333329</v>
      </c>
      <c r="J587" s="40" t="s">
        <v>0</v>
      </c>
      <c r="K587" s="40">
        <v>0.6166666666666667</v>
      </c>
      <c r="L587" s="41">
        <v>26.83666666666667</v>
      </c>
      <c r="M587" s="41">
        <v>2.3066666666666666</v>
      </c>
      <c r="N587" s="25">
        <f t="shared" si="30"/>
        <v>515</v>
      </c>
      <c r="O587" s="42">
        <v>2.6333333333333334E-2</v>
      </c>
      <c r="P587" s="41">
        <v>1.99</v>
      </c>
      <c r="Q587" s="40">
        <v>0.33333333333333331</v>
      </c>
      <c r="R587" s="41">
        <v>234.92333333333332</v>
      </c>
      <c r="S587" s="41">
        <v>7.25</v>
      </c>
      <c r="T587" s="42" t="s">
        <v>36</v>
      </c>
      <c r="U587" s="40" t="s">
        <v>36</v>
      </c>
      <c r="V587" s="41" t="s">
        <v>0</v>
      </c>
      <c r="W587" s="41"/>
      <c r="X587" s="41"/>
      <c r="Y587" s="42" t="s">
        <v>36</v>
      </c>
      <c r="Z587" s="42" t="s">
        <v>36</v>
      </c>
      <c r="AA587" s="42" t="s">
        <v>36</v>
      </c>
      <c r="AB587" s="42" t="s">
        <v>36</v>
      </c>
      <c r="AC587" s="40">
        <v>39.996666666666663</v>
      </c>
      <c r="AD587" s="12"/>
    </row>
    <row r="588" spans="1:33" ht="11.25" customHeight="1">
      <c r="A588" s="14">
        <f t="shared" si="31"/>
        <v>516</v>
      </c>
      <c r="B588" s="12" t="s">
        <v>546</v>
      </c>
      <c r="C588" s="27">
        <v>0.59666666666666668</v>
      </c>
      <c r="D588" s="25" t="s">
        <v>0</v>
      </c>
      <c r="E588" s="25" t="s">
        <v>0</v>
      </c>
      <c r="F588" s="29" t="s">
        <v>0</v>
      </c>
      <c r="G588" s="29" t="s">
        <v>0</v>
      </c>
      <c r="H588" s="25" t="s">
        <v>0</v>
      </c>
      <c r="I588" s="29" t="s">
        <v>0</v>
      </c>
      <c r="J588" s="29" t="s">
        <v>0</v>
      </c>
      <c r="K588" s="27">
        <v>99.40333333333335</v>
      </c>
      <c r="L588" s="28"/>
      <c r="M588" s="28"/>
      <c r="N588" s="25">
        <f t="shared" si="30"/>
        <v>516</v>
      </c>
      <c r="O588" s="30"/>
      <c r="P588" s="28"/>
      <c r="Q588" s="27"/>
      <c r="R588" s="28">
        <v>23431.521666666667</v>
      </c>
      <c r="S588" s="28">
        <v>20467.636999999999</v>
      </c>
      <c r="T588" s="38"/>
      <c r="U588" s="29"/>
      <c r="V588" s="25" t="s">
        <v>0</v>
      </c>
      <c r="W588" s="25"/>
      <c r="X588" s="25"/>
      <c r="Y588" s="30"/>
      <c r="Z588" s="38"/>
      <c r="AA588" s="30"/>
      <c r="AB588" s="38"/>
      <c r="AC588" s="29"/>
      <c r="AD588" s="12"/>
    </row>
    <row r="589" spans="1:33" ht="11.25" customHeight="1">
      <c r="A589" s="14">
        <f t="shared" si="31"/>
        <v>517</v>
      </c>
      <c r="B589" s="12" t="s">
        <v>547</v>
      </c>
      <c r="C589" s="110">
        <v>0.41333333333333333</v>
      </c>
      <c r="D589" s="25" t="s">
        <v>0</v>
      </c>
      <c r="E589" s="25" t="s">
        <v>0</v>
      </c>
      <c r="F589" s="29" t="s">
        <v>0</v>
      </c>
      <c r="G589" s="29" t="s">
        <v>0</v>
      </c>
      <c r="H589" s="25" t="s">
        <v>0</v>
      </c>
      <c r="I589" s="29" t="s">
        <v>0</v>
      </c>
      <c r="J589" s="29" t="s">
        <v>0</v>
      </c>
      <c r="K589" s="29"/>
      <c r="L589" s="25"/>
      <c r="M589" s="25"/>
      <c r="N589" s="25">
        <f t="shared" si="30"/>
        <v>517</v>
      </c>
      <c r="O589" s="38"/>
      <c r="P589" s="25"/>
      <c r="Q589" s="29"/>
      <c r="R589" s="28">
        <v>39943.203000000001</v>
      </c>
      <c r="S589" s="25"/>
      <c r="T589" s="38"/>
      <c r="U589" s="29"/>
      <c r="V589" s="25" t="s">
        <v>0</v>
      </c>
      <c r="W589" s="25"/>
      <c r="X589" s="25"/>
      <c r="Y589" s="38"/>
      <c r="Z589" s="38"/>
      <c r="AA589" s="38"/>
      <c r="AB589" s="38"/>
      <c r="AC589" s="29"/>
      <c r="AD589" s="12"/>
    </row>
    <row r="590" spans="1:33" ht="11.25" customHeight="1">
      <c r="A590" s="14">
        <f t="shared" si="31"/>
        <v>518</v>
      </c>
      <c r="B590" s="12" t="s">
        <v>548</v>
      </c>
      <c r="C590" s="27">
        <v>70.626666666666665</v>
      </c>
      <c r="D590" s="28">
        <v>60.927749875386588</v>
      </c>
      <c r="E590" s="28">
        <v>254.9217054786175</v>
      </c>
      <c r="F590" s="27">
        <v>3.3125</v>
      </c>
      <c r="G590" s="39">
        <v>0.32666666666666666</v>
      </c>
      <c r="H590" s="25" t="s">
        <v>0</v>
      </c>
      <c r="I590" s="29">
        <v>11.647500000000001</v>
      </c>
      <c r="J590" s="29" t="s">
        <v>0</v>
      </c>
      <c r="K590" s="27">
        <v>14.086666666666668</v>
      </c>
      <c r="L590" s="49">
        <v>14.527999999999999</v>
      </c>
      <c r="M590" s="49">
        <v>23.626999999999999</v>
      </c>
      <c r="N590" s="25">
        <f t="shared" si="30"/>
        <v>518</v>
      </c>
      <c r="O590" s="48">
        <v>6.5000000000000002E-2</v>
      </c>
      <c r="P590" s="49">
        <v>47.042999999999999</v>
      </c>
      <c r="Q590" s="52">
        <v>0.49866666666666665</v>
      </c>
      <c r="R590" s="49">
        <v>5024.208333333333</v>
      </c>
      <c r="S590" s="49">
        <v>165.17733333333334</v>
      </c>
      <c r="T590" s="48" t="s">
        <v>36</v>
      </c>
      <c r="U590" s="52">
        <v>0.18600000000000003</v>
      </c>
      <c r="V590" s="25" t="s">
        <v>0</v>
      </c>
      <c r="W590" s="25"/>
      <c r="X590" s="25"/>
      <c r="Y590" s="38">
        <v>0.82666666666666666</v>
      </c>
      <c r="Z590" s="31">
        <v>0.06</v>
      </c>
      <c r="AA590" s="38">
        <v>0.15333333333333335</v>
      </c>
      <c r="AB590" s="48">
        <v>2.1</v>
      </c>
      <c r="AC590" s="47" t="s">
        <v>36</v>
      </c>
      <c r="AD590" s="12"/>
    </row>
    <row r="591" spans="1:33" ht="11.25" customHeight="1">
      <c r="A591" s="14">
        <f t="shared" si="31"/>
        <v>519</v>
      </c>
      <c r="B591" s="12" t="s">
        <v>549</v>
      </c>
      <c r="C591" s="40">
        <v>7.65</v>
      </c>
      <c r="D591" s="41">
        <v>21.33</v>
      </c>
      <c r="E591" s="41">
        <v>89.244720000000086</v>
      </c>
      <c r="F591" s="40">
        <v>2.666666666666667</v>
      </c>
      <c r="G591" s="58">
        <v>0.26333333333333336</v>
      </c>
      <c r="H591" s="25" t="s">
        <v>0</v>
      </c>
      <c r="I591" s="29">
        <v>2.0733333333333377</v>
      </c>
      <c r="J591" s="40">
        <v>0.55666666666666675</v>
      </c>
      <c r="K591" s="40">
        <v>87.34666666666665</v>
      </c>
      <c r="L591" s="41"/>
      <c r="M591" s="41"/>
      <c r="N591" s="25">
        <f t="shared" si="30"/>
        <v>519</v>
      </c>
      <c r="O591" s="42"/>
      <c r="P591" s="41"/>
      <c r="Q591" s="40"/>
      <c r="R591" s="41">
        <v>32560</v>
      </c>
      <c r="S591" s="41"/>
      <c r="T591" s="42"/>
      <c r="U591" s="40"/>
      <c r="V591" s="41" t="s">
        <v>0</v>
      </c>
      <c r="W591" s="41"/>
      <c r="X591" s="41"/>
      <c r="Y591" s="42"/>
      <c r="Z591" s="42"/>
      <c r="AA591" s="42"/>
      <c r="AB591" s="42"/>
      <c r="AC591" s="40"/>
      <c r="AD591" s="12"/>
    </row>
    <row r="592" spans="1:33" ht="11.25" customHeight="1">
      <c r="A592" s="13"/>
      <c r="B592" s="12"/>
      <c r="C592" s="10"/>
      <c r="D592" s="14"/>
      <c r="E592" s="14"/>
      <c r="F592" s="10"/>
      <c r="G592" s="10"/>
      <c r="H592" s="14"/>
      <c r="I592" s="29"/>
      <c r="J592" s="10"/>
      <c r="K592" s="10"/>
      <c r="L592" s="14"/>
      <c r="M592" s="14"/>
      <c r="N592" s="25"/>
      <c r="O592" s="15"/>
      <c r="P592" s="14"/>
      <c r="Q592" s="10"/>
      <c r="R592" s="14"/>
      <c r="S592" s="14"/>
      <c r="T592" s="15"/>
      <c r="U592" s="10"/>
      <c r="V592" s="14"/>
      <c r="W592" s="14"/>
      <c r="X592" s="14"/>
      <c r="Y592" s="15"/>
      <c r="Z592" s="15"/>
      <c r="AA592" s="15"/>
      <c r="AB592" s="15"/>
      <c r="AC592" s="10"/>
      <c r="AD592" s="12"/>
    </row>
    <row r="593" spans="1:30" ht="11.25" customHeight="1">
      <c r="A593" s="150" t="s">
        <v>550</v>
      </c>
      <c r="B593" s="150"/>
      <c r="C593" s="10"/>
      <c r="D593" s="14"/>
      <c r="E593" s="14"/>
      <c r="F593" s="10"/>
      <c r="G593" s="10"/>
      <c r="H593" s="14"/>
      <c r="I593" s="29"/>
      <c r="J593" s="10"/>
      <c r="K593" s="10"/>
      <c r="L593" s="14"/>
      <c r="M593" s="14"/>
      <c r="N593" s="25"/>
      <c r="O593" s="15"/>
      <c r="P593" s="14"/>
      <c r="Q593" s="10"/>
      <c r="R593" s="14"/>
      <c r="S593" s="14"/>
      <c r="T593" s="15"/>
      <c r="U593" s="10"/>
      <c r="V593" s="14"/>
      <c r="W593" s="14"/>
      <c r="X593" s="14"/>
      <c r="Y593" s="15"/>
      <c r="Z593" s="15"/>
      <c r="AA593" s="15"/>
      <c r="AB593" s="15"/>
      <c r="AC593" s="10"/>
      <c r="AD593" s="12"/>
    </row>
    <row r="594" spans="1:30" ht="11.25" customHeight="1">
      <c r="A594" s="14">
        <f>A591+1</f>
        <v>520</v>
      </c>
      <c r="B594" s="12" t="s">
        <v>551</v>
      </c>
      <c r="C594" s="27">
        <v>68.463999999999999</v>
      </c>
      <c r="D594" s="28">
        <v>194.1538470209837</v>
      </c>
      <c r="E594" s="28">
        <v>812.33969593579582</v>
      </c>
      <c r="F594" s="27">
        <v>1.1625000000000001</v>
      </c>
      <c r="G594" s="39">
        <v>20.344999999999999</v>
      </c>
      <c r="H594" s="55" t="s">
        <v>0</v>
      </c>
      <c r="I594" s="29">
        <v>5.5445000000000038</v>
      </c>
      <c r="J594" s="27">
        <v>4.5549999999999997</v>
      </c>
      <c r="K594" s="64">
        <v>4.4839999999999991</v>
      </c>
      <c r="L594" s="49">
        <v>58.75066666666666</v>
      </c>
      <c r="M594" s="49">
        <v>4.7619999999999996</v>
      </c>
      <c r="N594" s="25">
        <f t="shared" si="30"/>
        <v>520</v>
      </c>
      <c r="O594" s="48">
        <v>5.5E-2</v>
      </c>
      <c r="P594" s="49">
        <v>16.002666666666666</v>
      </c>
      <c r="Q594" s="52">
        <v>5.45</v>
      </c>
      <c r="R594" s="49">
        <v>1566.6610000000001</v>
      </c>
      <c r="S594" s="49">
        <v>78.572000000000003</v>
      </c>
      <c r="T594" s="48">
        <v>0.25233333333333335</v>
      </c>
      <c r="U594" s="52">
        <v>0.29396666666666665</v>
      </c>
      <c r="V594" s="57" t="s">
        <v>0</v>
      </c>
      <c r="W594" s="57"/>
      <c r="X594" s="57"/>
      <c r="Y594" s="31" t="s">
        <v>36</v>
      </c>
      <c r="Z594" s="31" t="s">
        <v>36</v>
      </c>
      <c r="AA594" s="30">
        <v>0.04</v>
      </c>
      <c r="AB594" s="31" t="s">
        <v>36</v>
      </c>
      <c r="AC594" s="47" t="s">
        <v>36</v>
      </c>
      <c r="AD594" s="12"/>
    </row>
    <row r="595" spans="1:30" ht="11.25" customHeight="1">
      <c r="A595" s="91"/>
      <c r="B595" s="5"/>
      <c r="C595" s="7"/>
      <c r="D595" s="8"/>
      <c r="E595" s="8"/>
      <c r="F595" s="7"/>
      <c r="G595" s="7"/>
      <c r="H595" s="8"/>
      <c r="I595" s="7" t="s">
        <v>93</v>
      </c>
      <c r="J595" s="7" t="s">
        <v>21</v>
      </c>
      <c r="K595" s="7"/>
      <c r="L595" s="8"/>
      <c r="M595" s="8"/>
      <c r="N595" s="115"/>
      <c r="O595" s="9"/>
      <c r="P595" s="8"/>
      <c r="Q595" s="7"/>
      <c r="R595" s="8"/>
      <c r="S595" s="8"/>
      <c r="T595" s="9"/>
      <c r="U595" s="7"/>
      <c r="V595" s="8"/>
      <c r="W595" s="8"/>
      <c r="X595" s="8"/>
      <c r="Y595" s="9"/>
      <c r="Z595" s="9"/>
      <c r="AA595" s="9"/>
      <c r="AB595" s="9"/>
      <c r="AC595" s="7" t="s">
        <v>94</v>
      </c>
      <c r="AD595" s="5"/>
    </row>
    <row r="596" spans="1:30" ht="11.25" customHeight="1" thickBot="1">
      <c r="A596" s="92" t="s">
        <v>95</v>
      </c>
      <c r="B596" s="12"/>
      <c r="C596" s="10" t="s">
        <v>19</v>
      </c>
      <c r="D596" s="148" t="s">
        <v>96</v>
      </c>
      <c r="E596" s="148"/>
      <c r="F596" s="10" t="s">
        <v>20</v>
      </c>
      <c r="G596" s="10" t="s">
        <v>97</v>
      </c>
      <c r="H596" s="14" t="s">
        <v>35</v>
      </c>
      <c r="I596" s="10" t="s">
        <v>98</v>
      </c>
      <c r="J596" s="10" t="s">
        <v>99</v>
      </c>
      <c r="K596" s="10" t="s">
        <v>22</v>
      </c>
      <c r="L596" s="14" t="s">
        <v>23</v>
      </c>
      <c r="M596" s="14" t="s">
        <v>24</v>
      </c>
      <c r="N596" s="25" t="str">
        <f>A596</f>
        <v>Número do</v>
      </c>
      <c r="O596" s="15" t="s">
        <v>25</v>
      </c>
      <c r="P596" s="14" t="s">
        <v>26</v>
      </c>
      <c r="Q596" s="10" t="s">
        <v>27</v>
      </c>
      <c r="R596" s="14" t="s">
        <v>28</v>
      </c>
      <c r="S596" s="14" t="s">
        <v>29</v>
      </c>
      <c r="T596" s="15" t="s">
        <v>30</v>
      </c>
      <c r="U596" s="10" t="s">
        <v>31</v>
      </c>
      <c r="V596" s="14" t="s">
        <v>32</v>
      </c>
      <c r="W596" s="14" t="s">
        <v>100</v>
      </c>
      <c r="X596" s="14" t="s">
        <v>101</v>
      </c>
      <c r="Y596" s="15" t="s">
        <v>33</v>
      </c>
      <c r="Z596" s="15" t="s">
        <v>34</v>
      </c>
      <c r="AA596" s="15" t="s">
        <v>102</v>
      </c>
      <c r="AB596" s="15" t="s">
        <v>103</v>
      </c>
      <c r="AC596" s="10" t="s">
        <v>92</v>
      </c>
      <c r="AD596" s="12"/>
    </row>
    <row r="597" spans="1:30" ht="11.25" customHeight="1">
      <c r="A597" s="93" t="s">
        <v>104</v>
      </c>
      <c r="B597" s="17" t="s">
        <v>105</v>
      </c>
      <c r="C597" s="18" t="s">
        <v>106</v>
      </c>
      <c r="D597" s="19" t="s">
        <v>107</v>
      </c>
      <c r="E597" s="19" t="s">
        <v>108</v>
      </c>
      <c r="F597" s="18" t="s">
        <v>109</v>
      </c>
      <c r="G597" s="18" t="s">
        <v>109</v>
      </c>
      <c r="H597" s="19" t="s">
        <v>110</v>
      </c>
      <c r="I597" s="18" t="s">
        <v>109</v>
      </c>
      <c r="J597" s="18" t="s">
        <v>109</v>
      </c>
      <c r="K597" s="18" t="s">
        <v>109</v>
      </c>
      <c r="L597" s="19" t="s">
        <v>110</v>
      </c>
      <c r="M597" s="19" t="s">
        <v>110</v>
      </c>
      <c r="N597" s="114" t="str">
        <f>A597</f>
        <v>Alimento</v>
      </c>
      <c r="O597" s="20" t="s">
        <v>110</v>
      </c>
      <c r="P597" s="19" t="s">
        <v>110</v>
      </c>
      <c r="Q597" s="18" t="s">
        <v>110</v>
      </c>
      <c r="R597" s="19" t="s">
        <v>110</v>
      </c>
      <c r="S597" s="19" t="s">
        <v>110</v>
      </c>
      <c r="T597" s="20" t="s">
        <v>110</v>
      </c>
      <c r="U597" s="18" t="s">
        <v>110</v>
      </c>
      <c r="V597" s="19" t="s">
        <v>111</v>
      </c>
      <c r="W597" s="19" t="s">
        <v>111</v>
      </c>
      <c r="X597" s="19" t="s">
        <v>111</v>
      </c>
      <c r="Y597" s="20" t="s">
        <v>110</v>
      </c>
      <c r="Z597" s="20" t="s">
        <v>110</v>
      </c>
      <c r="AA597" s="20" t="s">
        <v>110</v>
      </c>
      <c r="AB597" s="20" t="s">
        <v>110</v>
      </c>
      <c r="AC597" s="18" t="s">
        <v>110</v>
      </c>
      <c r="AD597" s="17"/>
    </row>
    <row r="598" spans="1:30" ht="11.25" customHeight="1">
      <c r="A598" s="94">
        <f>A594+1</f>
        <v>521</v>
      </c>
      <c r="B598" s="11" t="s">
        <v>552</v>
      </c>
      <c r="C598" s="27">
        <v>76.259</v>
      </c>
      <c r="D598" s="28">
        <v>136.93643000000003</v>
      </c>
      <c r="E598" s="28">
        <v>572.94202312000016</v>
      </c>
      <c r="F598" s="27">
        <v>0.94791666666666652</v>
      </c>
      <c r="G598" s="56">
        <v>14.215666666666666</v>
      </c>
      <c r="H598" s="55" t="s">
        <v>0</v>
      </c>
      <c r="I598" s="29">
        <v>4.1017500000000009</v>
      </c>
      <c r="J598" s="27">
        <v>3.8456666666666668</v>
      </c>
      <c r="K598" s="27">
        <v>4.4756666666666671</v>
      </c>
      <c r="L598" s="49">
        <v>45.639333333333333</v>
      </c>
      <c r="M598" s="49">
        <v>3.936666666666667</v>
      </c>
      <c r="N598" s="25">
        <f t="shared" si="30"/>
        <v>521</v>
      </c>
      <c r="O598" s="48">
        <v>2.5666666666666671E-2</v>
      </c>
      <c r="P598" s="49">
        <v>5.36</v>
      </c>
      <c r="Q598" s="52">
        <v>0.17633333333333331</v>
      </c>
      <c r="R598" s="49">
        <v>1347.1776666666667</v>
      </c>
      <c r="S598" s="49">
        <v>19.805333333333333</v>
      </c>
      <c r="T598" s="48">
        <v>0.14099999999999999</v>
      </c>
      <c r="U598" s="52">
        <v>7.7333333333333323E-2</v>
      </c>
      <c r="V598" s="57" t="s">
        <v>0</v>
      </c>
      <c r="W598" s="57"/>
      <c r="X598" s="57"/>
      <c r="Y598" s="31" t="s">
        <v>36</v>
      </c>
      <c r="Z598" s="31" t="s">
        <v>36</v>
      </c>
      <c r="AA598" s="31" t="s">
        <v>36</v>
      </c>
      <c r="AB598" s="31" t="s">
        <v>36</v>
      </c>
      <c r="AC598" s="47" t="s">
        <v>36</v>
      </c>
    </row>
    <row r="599" spans="1:30" ht="11.25" customHeight="1">
      <c r="A599" s="94">
        <f>A598+1</f>
        <v>522</v>
      </c>
      <c r="B599" s="11" t="s">
        <v>553</v>
      </c>
      <c r="C599" s="27">
        <v>55.142666599999998</v>
      </c>
      <c r="D599" s="28">
        <v>314.95600026666671</v>
      </c>
      <c r="E599" s="28">
        <v>1317.7759051157336</v>
      </c>
      <c r="F599" s="27">
        <v>0.52500000000000002</v>
      </c>
      <c r="G599" s="56">
        <v>27.270666666666667</v>
      </c>
      <c r="H599" s="46" t="s">
        <v>36</v>
      </c>
      <c r="I599" s="29">
        <v>16.855000066666669</v>
      </c>
      <c r="J599" s="29" t="s">
        <v>0</v>
      </c>
      <c r="K599" s="27">
        <v>0.20666666666666667</v>
      </c>
      <c r="L599" s="49">
        <v>2.2743333333333333</v>
      </c>
      <c r="M599" s="28">
        <v>0.84633333333333338</v>
      </c>
      <c r="N599" s="25">
        <f t="shared" si="30"/>
        <v>522</v>
      </c>
      <c r="O599" s="31" t="s">
        <v>36</v>
      </c>
      <c r="P599" s="28">
        <v>15.646333333333333</v>
      </c>
      <c r="Q599" s="29" t="s">
        <v>36</v>
      </c>
      <c r="R599" s="28">
        <v>109.70366666666666</v>
      </c>
      <c r="S599" s="28">
        <v>5.1113333333333335</v>
      </c>
      <c r="T599" s="30">
        <v>1.4333333333333335E-2</v>
      </c>
      <c r="U599" s="27">
        <v>7.400000000000001E-2</v>
      </c>
      <c r="V599" s="46" t="s">
        <v>36</v>
      </c>
      <c r="W599" s="46" t="s">
        <v>147</v>
      </c>
      <c r="X599" s="46" t="s">
        <v>147</v>
      </c>
      <c r="Y599" s="30">
        <v>7.0000000000000007E-2</v>
      </c>
      <c r="Z599" s="31" t="s">
        <v>36</v>
      </c>
      <c r="AA599" s="31" t="s">
        <v>36</v>
      </c>
      <c r="AB599" s="31" t="s">
        <v>36</v>
      </c>
      <c r="AC599" s="29"/>
    </row>
    <row r="600" spans="1:30" ht="11.25" customHeight="1">
      <c r="A600" s="94">
        <f>A599+1</f>
        <v>523</v>
      </c>
      <c r="B600" s="11" t="s">
        <v>679</v>
      </c>
      <c r="C600" s="27">
        <v>77.983666666666679</v>
      </c>
      <c r="D600" s="28">
        <v>166.16030161554647</v>
      </c>
      <c r="E600" s="28">
        <v>695.21470195944642</v>
      </c>
      <c r="F600" s="27">
        <v>1.0140667031606039</v>
      </c>
      <c r="G600" s="56">
        <v>18.364333333333335</v>
      </c>
      <c r="H600" s="25" t="s">
        <v>0</v>
      </c>
      <c r="I600" s="29">
        <v>2.1945999635060494</v>
      </c>
      <c r="J600" s="27">
        <v>0.68366666666666676</v>
      </c>
      <c r="K600" s="27">
        <v>0.44333333333333336</v>
      </c>
      <c r="L600" s="28">
        <v>5.8503333333333325</v>
      </c>
      <c r="M600" s="28">
        <v>16.825333333333333</v>
      </c>
      <c r="N600" s="25">
        <f t="shared" si="30"/>
        <v>523</v>
      </c>
      <c r="O600" s="30">
        <v>0.23833333333333331</v>
      </c>
      <c r="P600" s="28">
        <v>25.519000000000002</v>
      </c>
      <c r="Q600" s="27">
        <v>0.45566666666666666</v>
      </c>
      <c r="R600" s="28">
        <v>44.294666666666664</v>
      </c>
      <c r="S600" s="28">
        <v>143.673</v>
      </c>
      <c r="T600" s="30">
        <v>0.15533333333333332</v>
      </c>
      <c r="U600" s="27">
        <v>0.31566666666666671</v>
      </c>
      <c r="V600" s="25" t="s">
        <v>0</v>
      </c>
      <c r="W600" s="25"/>
      <c r="X600" s="25"/>
      <c r="Y600" s="38" t="s">
        <v>36</v>
      </c>
      <c r="Z600" s="38" t="s">
        <v>36</v>
      </c>
      <c r="AA600" s="38" t="s">
        <v>36</v>
      </c>
      <c r="AB600" s="38" t="s">
        <v>36</v>
      </c>
      <c r="AC600" s="29" t="s">
        <v>36</v>
      </c>
    </row>
    <row r="601" spans="1:30" ht="11.25" customHeight="1">
      <c r="A601" s="94">
        <f>A600+1</f>
        <v>524</v>
      </c>
      <c r="B601" s="11" t="s">
        <v>678</v>
      </c>
      <c r="C601" s="27">
        <v>58.423666666666669</v>
      </c>
      <c r="D601" s="28">
        <v>302.15267768782371</v>
      </c>
      <c r="E601" s="28">
        <v>1264.2068034458543</v>
      </c>
      <c r="F601" s="27">
        <v>0.58125000000000004</v>
      </c>
      <c r="G601" s="56">
        <v>30.497666666666664</v>
      </c>
      <c r="H601" s="28">
        <v>42.467333333333336</v>
      </c>
      <c r="I601" s="29">
        <v>7.8997499999999992</v>
      </c>
      <c r="J601" s="29" t="s">
        <v>0</v>
      </c>
      <c r="K601" s="27">
        <v>2.597666666666667</v>
      </c>
      <c r="L601" s="28">
        <v>3.4783333333333335</v>
      </c>
      <c r="M601" s="28">
        <v>0.85533333333333328</v>
      </c>
      <c r="N601" s="25">
        <f t="shared" si="30"/>
        <v>524</v>
      </c>
      <c r="O601" s="31" t="s">
        <v>36</v>
      </c>
      <c r="P601" s="49">
        <v>14.453333333333333</v>
      </c>
      <c r="Q601" s="27">
        <v>9.7000000000000017E-2</v>
      </c>
      <c r="R601" s="28">
        <v>786.82733333333329</v>
      </c>
      <c r="S601" s="28">
        <v>16.088000000000001</v>
      </c>
      <c r="T601" s="31" t="s">
        <v>36</v>
      </c>
      <c r="U601" s="27">
        <v>0.06</v>
      </c>
      <c r="V601" s="25">
        <v>8</v>
      </c>
      <c r="W601" s="25"/>
      <c r="X601" s="25"/>
      <c r="Y601" s="31" t="s">
        <v>36</v>
      </c>
      <c r="Z601" s="30">
        <v>5.3333333333333337E-2</v>
      </c>
      <c r="AA601" s="31" t="s">
        <v>36</v>
      </c>
      <c r="AB601" s="31" t="s">
        <v>36</v>
      </c>
      <c r="AC601" s="47" t="s">
        <v>36</v>
      </c>
    </row>
    <row r="602" spans="1:30" ht="11.25" customHeight="1">
      <c r="I602" s="29"/>
      <c r="N602" s="25"/>
    </row>
    <row r="603" spans="1:30" ht="11.25" customHeight="1">
      <c r="I603" s="29"/>
      <c r="N603" s="25"/>
    </row>
    <row r="604" spans="1:30" ht="11.25" customHeight="1">
      <c r="A604" s="151" t="s">
        <v>554</v>
      </c>
      <c r="B604" s="151"/>
      <c r="I604" s="29"/>
      <c r="N604" s="25"/>
    </row>
    <row r="605" spans="1:30" ht="11.25" customHeight="1">
      <c r="A605" s="14">
        <f>A601+1</f>
        <v>525</v>
      </c>
      <c r="B605" s="12" t="s">
        <v>555</v>
      </c>
      <c r="C605" s="27">
        <v>50.463999999999999</v>
      </c>
      <c r="D605" s="28">
        <v>289.21166666666664</v>
      </c>
      <c r="E605" s="28">
        <v>1210.0616133333333</v>
      </c>
      <c r="F605" s="27">
        <v>8.345833333333335</v>
      </c>
      <c r="G605" s="39">
        <v>19.930333333333333</v>
      </c>
      <c r="H605" s="28">
        <v>25.464333333333332</v>
      </c>
      <c r="I605" s="29">
        <v>19.113833333333332</v>
      </c>
      <c r="J605" s="27">
        <v>9.3583333333333325</v>
      </c>
      <c r="K605" s="27">
        <v>2.1460000000000004</v>
      </c>
      <c r="L605" s="28">
        <v>124.41933333333333</v>
      </c>
      <c r="M605" s="28">
        <v>51.124333333333333</v>
      </c>
      <c r="N605" s="25">
        <f t="shared" si="30"/>
        <v>525</v>
      </c>
      <c r="O605" s="30">
        <v>0.59466666666666668</v>
      </c>
      <c r="P605" s="28">
        <v>141.55666666666664</v>
      </c>
      <c r="Q605" s="27">
        <v>1.9329999999999998</v>
      </c>
      <c r="R605" s="28">
        <v>304.88866666666667</v>
      </c>
      <c r="S605" s="28">
        <v>353.66033333333331</v>
      </c>
      <c r="T605" s="30">
        <v>0.22566666666666668</v>
      </c>
      <c r="U605" s="27">
        <v>1.1936666666666667</v>
      </c>
      <c r="V605" s="46" t="s">
        <v>36</v>
      </c>
      <c r="W605" s="46"/>
      <c r="X605" s="46"/>
      <c r="Y605" s="30">
        <v>6.3333333333333339E-2</v>
      </c>
      <c r="Z605" s="31" t="s">
        <v>36</v>
      </c>
      <c r="AA605" s="31" t="s">
        <v>36</v>
      </c>
      <c r="AB605" s="31" t="s">
        <v>36</v>
      </c>
      <c r="AC605" s="29" t="s">
        <v>147</v>
      </c>
      <c r="AD605" s="12"/>
    </row>
    <row r="606" spans="1:30" ht="11.25" customHeight="1">
      <c r="A606" s="14">
        <f>A605+1</f>
        <v>526</v>
      </c>
      <c r="B606" s="12" t="s">
        <v>681</v>
      </c>
      <c r="C606" s="27">
        <v>68.035666666666671</v>
      </c>
      <c r="D606" s="28">
        <v>153.77199999999999</v>
      </c>
      <c r="E606" s="28">
        <v>643.38204799999994</v>
      </c>
      <c r="F606" s="27">
        <v>10.829166666666667</v>
      </c>
      <c r="G606" s="29">
        <v>7.1239999999999997</v>
      </c>
      <c r="H606" s="28">
        <v>36.088666666666661</v>
      </c>
      <c r="I606" s="29">
        <v>11.584833333333329</v>
      </c>
      <c r="J606" s="29">
        <v>1.5016666666666669</v>
      </c>
      <c r="K606" s="29">
        <v>2.4263333333333335</v>
      </c>
      <c r="L606" s="25">
        <v>13.256</v>
      </c>
      <c r="M606" s="28">
        <v>9.2906666666666666</v>
      </c>
      <c r="N606" s="25">
        <f t="shared" si="30"/>
        <v>526</v>
      </c>
      <c r="O606" s="30">
        <v>0.18266666666666667</v>
      </c>
      <c r="P606" s="28">
        <v>47.637999999999998</v>
      </c>
      <c r="Q606" s="29">
        <v>0.95499999999999996</v>
      </c>
      <c r="R606" s="28">
        <v>1621.7280000000001</v>
      </c>
      <c r="S606" s="28">
        <v>87.15</v>
      </c>
      <c r="T606" s="30">
        <v>7.8E-2</v>
      </c>
      <c r="U606" s="27">
        <v>2.670666666666667</v>
      </c>
      <c r="V606" s="46" t="s">
        <v>36</v>
      </c>
      <c r="W606" s="46"/>
      <c r="X606" s="46"/>
      <c r="Y606" s="30">
        <v>0.03</v>
      </c>
      <c r="Z606" s="31" t="s">
        <v>36</v>
      </c>
      <c r="AA606" s="30">
        <v>7.3333333333333348E-2</v>
      </c>
      <c r="AB606" s="38">
        <v>1.6033333333333333</v>
      </c>
      <c r="AC606" s="29" t="s">
        <v>147</v>
      </c>
      <c r="AD606" s="12"/>
    </row>
    <row r="607" spans="1:30" ht="11.25" customHeight="1">
      <c r="A607" s="14">
        <f t="shared" ref="A607:A613" si="32">A606+1</f>
        <v>527</v>
      </c>
      <c r="B607" s="12" t="s">
        <v>556</v>
      </c>
      <c r="C607" s="27">
        <v>69.051333333333332</v>
      </c>
      <c r="D607" s="28">
        <v>135.68133333333333</v>
      </c>
      <c r="E607" s="28">
        <v>567.69069866666666</v>
      </c>
      <c r="F607" s="27">
        <v>6.2395833333333321</v>
      </c>
      <c r="G607" s="39">
        <v>3.2279999999999998</v>
      </c>
      <c r="H607" s="28">
        <v>4.1033333333333326</v>
      </c>
      <c r="I607" s="29">
        <v>20.417750000000002</v>
      </c>
      <c r="J607" s="27">
        <v>5.069</v>
      </c>
      <c r="K607" s="27">
        <v>1.0633333333333335</v>
      </c>
      <c r="L607" s="28">
        <v>33.296666666666667</v>
      </c>
      <c r="M607" s="28">
        <v>18.677666666666667</v>
      </c>
      <c r="N607" s="25">
        <f t="shared" si="30"/>
        <v>527</v>
      </c>
      <c r="O607" s="30">
        <v>0.27233333333333337</v>
      </c>
      <c r="P607" s="28">
        <v>71.675999999999988</v>
      </c>
      <c r="Q607" s="27">
        <v>0.56233333333333324</v>
      </c>
      <c r="R607" s="28">
        <v>93.299666666666667</v>
      </c>
      <c r="S607" s="25">
        <v>157.30866666666668</v>
      </c>
      <c r="T607" s="30">
        <v>7.5333333333333322E-2</v>
      </c>
      <c r="U607" s="27">
        <v>0.59899999999999998</v>
      </c>
      <c r="V607" s="46" t="s">
        <v>36</v>
      </c>
      <c r="W607" s="46"/>
      <c r="X607" s="46"/>
      <c r="Y607" s="30">
        <v>3.6666666666666674E-2</v>
      </c>
      <c r="Z607" s="31" t="s">
        <v>36</v>
      </c>
      <c r="AA607" s="30">
        <v>3.6666666666666674E-2</v>
      </c>
      <c r="AB607" s="31" t="s">
        <v>36</v>
      </c>
      <c r="AC607" s="47" t="s">
        <v>36</v>
      </c>
      <c r="AD607" s="12"/>
    </row>
    <row r="608" spans="1:30" s="98" customFormat="1" ht="11.25" customHeight="1">
      <c r="A608" s="14">
        <f t="shared" si="32"/>
        <v>528</v>
      </c>
      <c r="B608" s="111" t="s">
        <v>2</v>
      </c>
      <c r="C608" s="99">
        <v>71.167333333333332</v>
      </c>
      <c r="D608" s="100">
        <v>164.9752340474129</v>
      </c>
      <c r="E608" s="100">
        <v>690.25637925437559</v>
      </c>
      <c r="F608" s="101">
        <v>18.268750000000001</v>
      </c>
      <c r="G608" s="99">
        <v>9.5340000000000007</v>
      </c>
      <c r="H608" s="102">
        <v>60.11</v>
      </c>
      <c r="I608" s="101">
        <v>0.23624999999999999</v>
      </c>
      <c r="J608" s="107">
        <v>0.1466666666666667</v>
      </c>
      <c r="K608" s="99">
        <v>0.79366666666666674</v>
      </c>
      <c r="L608" s="102">
        <v>14.512333333333336</v>
      </c>
      <c r="M608" s="102">
        <v>21.371333333333336</v>
      </c>
      <c r="N608" s="25">
        <f t="shared" si="30"/>
        <v>528</v>
      </c>
      <c r="O608" s="103">
        <v>5.0666666666666672E-2</v>
      </c>
      <c r="P608" s="102">
        <v>169.31466666666665</v>
      </c>
      <c r="Q608" s="99">
        <v>2.4439999999999995</v>
      </c>
      <c r="R608" s="102">
        <v>47.627333333333333</v>
      </c>
      <c r="S608" s="102">
        <v>294.55633333333333</v>
      </c>
      <c r="T608" s="103">
        <v>0.16533333333333333</v>
      </c>
      <c r="U608" s="99">
        <v>4.8256666666666668</v>
      </c>
      <c r="V608" s="102" t="s">
        <v>36</v>
      </c>
      <c r="W608" s="102"/>
      <c r="X608" s="102"/>
      <c r="Y608" s="103">
        <v>0.03</v>
      </c>
      <c r="Z608" s="103">
        <v>0.04</v>
      </c>
      <c r="AA608" s="103" t="s">
        <v>36</v>
      </c>
      <c r="AB608" s="103">
        <v>2.0933333333333333</v>
      </c>
      <c r="AC608" s="99" t="s">
        <v>36</v>
      </c>
    </row>
    <row r="609" spans="1:30" s="98" customFormat="1" ht="11.25" customHeight="1">
      <c r="A609" s="14">
        <f t="shared" si="32"/>
        <v>529</v>
      </c>
      <c r="B609" s="111" t="s">
        <v>88</v>
      </c>
      <c r="C609" s="99">
        <v>54.211999999999996</v>
      </c>
      <c r="D609" s="100">
        <v>291.22950924495859</v>
      </c>
      <c r="E609" s="100">
        <v>1218.5042666809068</v>
      </c>
      <c r="F609" s="101">
        <v>23.660416666666663</v>
      </c>
      <c r="G609" s="99">
        <v>21.146666666666665</v>
      </c>
      <c r="H609" s="102">
        <v>256.63333333333333</v>
      </c>
      <c r="I609" s="101">
        <v>0</v>
      </c>
      <c r="J609" s="107" t="s">
        <v>0</v>
      </c>
      <c r="K609" s="99">
        <v>1.1213333333333333</v>
      </c>
      <c r="L609" s="102">
        <v>25.979333333333333</v>
      </c>
      <c r="M609" s="102">
        <v>19.487333333333332</v>
      </c>
      <c r="N609" s="25">
        <f t="shared" si="30"/>
        <v>529</v>
      </c>
      <c r="O609" s="103">
        <v>1.5333333333333332E-2</v>
      </c>
      <c r="P609" s="102">
        <v>215.81700000000001</v>
      </c>
      <c r="Q609" s="99">
        <v>2.1033333333333335</v>
      </c>
      <c r="R609" s="102">
        <v>82.87466666666667</v>
      </c>
      <c r="S609" s="102">
        <v>272.23333333333335</v>
      </c>
      <c r="T609" s="103">
        <v>5.6666666666666664E-2</v>
      </c>
      <c r="U609" s="99">
        <v>3.2086666666666663</v>
      </c>
      <c r="V609" s="102">
        <v>36.796666666666674</v>
      </c>
      <c r="W609" s="102"/>
      <c r="X609" s="102"/>
      <c r="Y609" s="103">
        <v>4.6666666666666669E-2</v>
      </c>
      <c r="Z609" s="103">
        <v>0.10333333333333333</v>
      </c>
      <c r="AA609" s="103" t="s">
        <v>36</v>
      </c>
      <c r="AB609" s="103">
        <v>2.9166666666666665</v>
      </c>
      <c r="AC609" s="107"/>
    </row>
    <row r="610" spans="1:30" ht="11.25" customHeight="1">
      <c r="A610" s="14">
        <f t="shared" si="32"/>
        <v>530</v>
      </c>
      <c r="B610" s="12" t="s">
        <v>680</v>
      </c>
      <c r="C610" s="27">
        <v>41.5</v>
      </c>
      <c r="D610" s="28">
        <v>273.51433333333335</v>
      </c>
      <c r="E610" s="28">
        <v>1144.3839706666668</v>
      </c>
      <c r="F610" s="27">
        <v>8.0395833333333329</v>
      </c>
      <c r="G610" s="39">
        <v>8.2916666666666661</v>
      </c>
      <c r="H610" s="49">
        <v>70.295666666666662</v>
      </c>
      <c r="I610" s="29">
        <v>41.682750000000006</v>
      </c>
      <c r="J610" s="27">
        <v>2.7373333333333334</v>
      </c>
      <c r="K610" s="27">
        <v>0.48599999999999999</v>
      </c>
      <c r="L610" s="28">
        <v>23.569666666666667</v>
      </c>
      <c r="M610" s="28">
        <v>13.452666666666667</v>
      </c>
      <c r="N610" s="25">
        <f>A610</f>
        <v>530</v>
      </c>
      <c r="O610" s="30">
        <v>0.41566666666666663</v>
      </c>
      <c r="P610" s="28">
        <v>87.271666666666661</v>
      </c>
      <c r="Q610" s="27">
        <v>2.1226666666666669</v>
      </c>
      <c r="R610" s="28">
        <v>58.857333333333337</v>
      </c>
      <c r="S610" s="28">
        <v>96.453666666666663</v>
      </c>
      <c r="T610" s="30">
        <v>0.13133333333333333</v>
      </c>
      <c r="U610" s="27">
        <v>0.86033333333333328</v>
      </c>
      <c r="V610" s="46" t="s">
        <v>36</v>
      </c>
      <c r="W610" s="46"/>
      <c r="X610" s="46"/>
      <c r="Y610" s="30">
        <v>8.3333333333333329E-2</v>
      </c>
      <c r="Z610" s="30">
        <v>4.6666666666666669E-2</v>
      </c>
      <c r="AA610" s="31" t="s">
        <v>36</v>
      </c>
      <c r="AB610" s="31" t="s">
        <v>36</v>
      </c>
      <c r="AC610" s="47" t="s">
        <v>36</v>
      </c>
      <c r="AD610" s="12"/>
    </row>
    <row r="611" spans="1:30" s="98" customFormat="1" ht="11.25" customHeight="1">
      <c r="A611" s="14">
        <f t="shared" si="32"/>
        <v>531</v>
      </c>
      <c r="B611" s="111" t="s">
        <v>3</v>
      </c>
      <c r="C611" s="99">
        <v>81.989333333333335</v>
      </c>
      <c r="D611" s="100">
        <v>100.78304300403595</v>
      </c>
      <c r="E611" s="100">
        <v>421.67625192888642</v>
      </c>
      <c r="F611" s="101">
        <v>7.9416666666666664</v>
      </c>
      <c r="G611" s="99">
        <v>5.9676666666666671</v>
      </c>
      <c r="H611" s="102">
        <v>116.78233333333333</v>
      </c>
      <c r="I611" s="101">
        <v>3.1736666666666653</v>
      </c>
      <c r="J611" s="99">
        <v>0.38666666666666671</v>
      </c>
      <c r="K611" s="99">
        <v>0.92766666666666664</v>
      </c>
      <c r="L611" s="102">
        <v>42.680666666666667</v>
      </c>
      <c r="M611" s="102">
        <v>14.863999999999999</v>
      </c>
      <c r="N611" s="25">
        <f t="shared" si="30"/>
        <v>531</v>
      </c>
      <c r="O611" s="103">
        <v>0.10833333333333334</v>
      </c>
      <c r="P611" s="102">
        <v>244.08666666666667</v>
      </c>
      <c r="Q611" s="99">
        <v>1.4179999999999999</v>
      </c>
      <c r="R611" s="102">
        <v>84.786666666666676</v>
      </c>
      <c r="S611" s="102">
        <v>139.13800000000001</v>
      </c>
      <c r="T611" s="103">
        <v>7.3000000000000009E-2</v>
      </c>
      <c r="U611" s="99">
        <v>0.46866666666666662</v>
      </c>
      <c r="V611" s="102" t="s">
        <v>36</v>
      </c>
      <c r="W611" s="102"/>
      <c r="X611" s="102"/>
      <c r="Y611" s="103" t="s">
        <v>36</v>
      </c>
      <c r="Z611" s="103" t="s">
        <v>36</v>
      </c>
      <c r="AA611" s="103" t="s">
        <v>36</v>
      </c>
      <c r="AB611" s="103">
        <v>0.3066666666666667</v>
      </c>
      <c r="AC611" s="99">
        <v>4.07</v>
      </c>
    </row>
    <row r="612" spans="1:30" s="98" customFormat="1" ht="11.25" customHeight="1">
      <c r="A612" s="14">
        <f t="shared" si="32"/>
        <v>532</v>
      </c>
      <c r="B612" s="111" t="s">
        <v>89</v>
      </c>
      <c r="C612" s="99">
        <v>81.548666666666662</v>
      </c>
      <c r="D612" s="100">
        <v>78.23472922221822</v>
      </c>
      <c r="E612" s="100">
        <v>327.33410706576103</v>
      </c>
      <c r="F612" s="101">
        <v>6.779166666666665</v>
      </c>
      <c r="G612" s="99">
        <v>1.1166666666666667</v>
      </c>
      <c r="H612" s="102">
        <v>21.34266666666667</v>
      </c>
      <c r="I612" s="101">
        <v>10.133166666666673</v>
      </c>
      <c r="J612" s="99">
        <v>1.46</v>
      </c>
      <c r="K612" s="99">
        <v>0.42233333333333328</v>
      </c>
      <c r="L612" s="102">
        <v>22.887333333333334</v>
      </c>
      <c r="M612" s="102">
        <v>13.459666666666669</v>
      </c>
      <c r="N612" s="25">
        <f t="shared" si="30"/>
        <v>532</v>
      </c>
      <c r="O612" s="103">
        <v>0.21966666666666668</v>
      </c>
      <c r="P612" s="102">
        <v>67.885666666666665</v>
      </c>
      <c r="Q612" s="99">
        <v>0.8620000000000001</v>
      </c>
      <c r="R612" s="102">
        <v>12.100666666666667</v>
      </c>
      <c r="S612" s="102">
        <v>184.03366666666668</v>
      </c>
      <c r="T612" s="103">
        <v>1.4466666666666665</v>
      </c>
      <c r="U612" s="99">
        <v>1.7503333333333335</v>
      </c>
      <c r="V612" s="102" t="s">
        <v>36</v>
      </c>
      <c r="W612" s="102"/>
      <c r="X612" s="102"/>
      <c r="Y612" s="103">
        <v>0.03</v>
      </c>
      <c r="Z612" s="103" t="s">
        <v>36</v>
      </c>
      <c r="AA612" s="103" t="s">
        <v>36</v>
      </c>
      <c r="AB612" s="103">
        <v>0.32</v>
      </c>
      <c r="AC612" s="99">
        <v>4.7733333333333334</v>
      </c>
    </row>
    <row r="613" spans="1:30" ht="11.25" customHeight="1">
      <c r="A613" s="14">
        <f t="shared" si="32"/>
        <v>533</v>
      </c>
      <c r="B613" s="12" t="s">
        <v>557</v>
      </c>
      <c r="C613" s="27">
        <v>71.137</v>
      </c>
      <c r="D613" s="28">
        <v>113.45948166666666</v>
      </c>
      <c r="E613" s="28">
        <v>474.7144712933333</v>
      </c>
      <c r="F613" s="27">
        <v>2.15625</v>
      </c>
      <c r="G613" s="39">
        <v>0.67966666666666653</v>
      </c>
      <c r="H613" s="46" t="s">
        <v>0</v>
      </c>
      <c r="I613" s="29">
        <v>25.281416666666665</v>
      </c>
      <c r="J613" s="27">
        <v>2.0533333333333332</v>
      </c>
      <c r="K613" s="39">
        <v>0.7456666666666667</v>
      </c>
      <c r="L613" s="28">
        <v>1.5406666666666666</v>
      </c>
      <c r="M613" s="28">
        <v>2.718</v>
      </c>
      <c r="N613" s="25">
        <f t="shared" si="30"/>
        <v>533</v>
      </c>
      <c r="O613" s="97">
        <v>2.3000000000000003E-2</v>
      </c>
      <c r="P613" s="28">
        <v>23.182666666666666</v>
      </c>
      <c r="Q613" s="27">
        <v>0.17333333333333334</v>
      </c>
      <c r="R613" s="28">
        <v>247.66599999999997</v>
      </c>
      <c r="S613" s="28">
        <v>10.853666666666667</v>
      </c>
      <c r="T613" s="31" t="s">
        <v>36</v>
      </c>
      <c r="U613" s="27">
        <v>0.20200000000000004</v>
      </c>
      <c r="V613" s="46" t="s">
        <v>36</v>
      </c>
      <c r="W613" s="46"/>
      <c r="X613" s="46"/>
      <c r="Y613" s="31" t="s">
        <v>36</v>
      </c>
      <c r="Z613" s="31" t="s">
        <v>36</v>
      </c>
      <c r="AA613" s="30">
        <v>6.3333333333333339E-2</v>
      </c>
      <c r="AB613" s="31" t="s">
        <v>36</v>
      </c>
      <c r="AC613" s="47" t="s">
        <v>36</v>
      </c>
      <c r="AD613" s="12"/>
    </row>
    <row r="614" spans="1:30" ht="11.25" customHeight="1">
      <c r="A614" s="14">
        <f t="shared" ref="A614:A639" si="33">A613+1</f>
        <v>534</v>
      </c>
      <c r="B614" s="12" t="s">
        <v>558</v>
      </c>
      <c r="C614" s="27">
        <v>68.936666666666667</v>
      </c>
      <c r="D614" s="28">
        <v>142.12299999999999</v>
      </c>
      <c r="E614" s="28">
        <v>594.64263199999994</v>
      </c>
      <c r="F614" s="27">
        <v>2.5583333333333331</v>
      </c>
      <c r="G614" s="39">
        <v>4.6483333333333334</v>
      </c>
      <c r="H614" s="28">
        <v>15.048666666666668</v>
      </c>
      <c r="I614" s="29">
        <v>22.513666666666666</v>
      </c>
      <c r="J614" s="27">
        <v>2.4326666666666665</v>
      </c>
      <c r="K614" s="27">
        <v>1.343</v>
      </c>
      <c r="L614" s="28">
        <v>14.161333333333333</v>
      </c>
      <c r="M614" s="49">
        <v>5.0960000000000001</v>
      </c>
      <c r="N614" s="25">
        <f t="shared" si="30"/>
        <v>534</v>
      </c>
      <c r="O614" s="30">
        <v>6.2666666666666662E-2</v>
      </c>
      <c r="P614" s="28">
        <v>25.952333333333332</v>
      </c>
      <c r="Q614" s="27">
        <v>0.33</v>
      </c>
      <c r="R614" s="28">
        <v>235.70966666666666</v>
      </c>
      <c r="S614" s="28">
        <v>52.93266666666667</v>
      </c>
      <c r="T614" s="30">
        <v>4.9000000000000009E-2</v>
      </c>
      <c r="U614" s="27">
        <v>0.21</v>
      </c>
      <c r="V614" s="46" t="s">
        <v>36</v>
      </c>
      <c r="W614" s="46"/>
      <c r="X614" s="46"/>
      <c r="Y614" s="31" t="s">
        <v>36</v>
      </c>
      <c r="Z614" s="31" t="s">
        <v>36</v>
      </c>
      <c r="AA614" s="31" t="s">
        <v>36</v>
      </c>
      <c r="AB614" s="30">
        <v>0.93333333333333324</v>
      </c>
      <c r="AC614" s="47" t="s">
        <v>36</v>
      </c>
      <c r="AD614" s="12"/>
    </row>
    <row r="615" spans="1:30" s="98" customFormat="1" ht="11.25" customHeight="1">
      <c r="A615" s="14">
        <f t="shared" si="33"/>
        <v>535</v>
      </c>
      <c r="B615" s="111" t="s">
        <v>682</v>
      </c>
      <c r="C615" s="99">
        <v>80.994</v>
      </c>
      <c r="D615" s="100">
        <v>80.091615636507669</v>
      </c>
      <c r="E615" s="100">
        <v>335.10331982314813</v>
      </c>
      <c r="F615" s="101">
        <v>5.6437499999999998</v>
      </c>
      <c r="G615" s="99">
        <v>3.5926666666666667</v>
      </c>
      <c r="H615" s="102">
        <v>58.386333333333333</v>
      </c>
      <c r="I615" s="101">
        <v>5.7389166666666656</v>
      </c>
      <c r="J615" s="99">
        <v>3.0166666666666671</v>
      </c>
      <c r="K615" s="99">
        <v>4.0306666666666677</v>
      </c>
      <c r="L615" s="102">
        <v>105.48066666666666</v>
      </c>
      <c r="M615" s="102">
        <v>33.579333333333331</v>
      </c>
      <c r="N615" s="25">
        <f t="shared" si="30"/>
        <v>535</v>
      </c>
      <c r="O615" s="103">
        <v>0.23433333333333331</v>
      </c>
      <c r="P615" s="102">
        <v>111.13466666666666</v>
      </c>
      <c r="Q615" s="99">
        <v>0.94399999999999995</v>
      </c>
      <c r="R615" s="102">
        <v>1344.2946666666667</v>
      </c>
      <c r="S615" s="102">
        <v>124.05633333333333</v>
      </c>
      <c r="T615" s="103">
        <v>0.17200000000000001</v>
      </c>
      <c r="U615" s="99">
        <v>0.57066666666666654</v>
      </c>
      <c r="V615" s="102" t="s">
        <v>36</v>
      </c>
      <c r="W615" s="102">
        <v>32.580555555555556</v>
      </c>
      <c r="X615" s="102">
        <v>16.290277777777778</v>
      </c>
      <c r="Y615" s="103">
        <v>0.04</v>
      </c>
      <c r="Z615" s="103" t="s">
        <v>36</v>
      </c>
      <c r="AA615" s="103">
        <v>0.03</v>
      </c>
      <c r="AB615" s="103">
        <v>1.0966666666666667</v>
      </c>
      <c r="AC615" s="99">
        <v>10.28</v>
      </c>
    </row>
    <row r="616" spans="1:30" ht="11.25" customHeight="1">
      <c r="A616" s="14">
        <f t="shared" si="33"/>
        <v>536</v>
      </c>
      <c r="B616" s="12" t="s">
        <v>559</v>
      </c>
      <c r="C616" s="27">
        <v>75.266999999999996</v>
      </c>
      <c r="D616" s="28">
        <v>124.50020083333331</v>
      </c>
      <c r="E616" s="28">
        <v>520.90884028666653</v>
      </c>
      <c r="F616" s="27">
        <v>19.772916666666664</v>
      </c>
      <c r="G616" s="39">
        <v>4.442333333333333</v>
      </c>
      <c r="H616" s="28">
        <v>144.018</v>
      </c>
      <c r="I616" s="29">
        <v>0</v>
      </c>
      <c r="J616" s="29" t="s">
        <v>0</v>
      </c>
      <c r="K616" s="27">
        <v>0.29266666666666669</v>
      </c>
      <c r="L616" s="28">
        <v>11.336666666666666</v>
      </c>
      <c r="M616" s="28">
        <v>8.250333333333332</v>
      </c>
      <c r="N616" s="25">
        <f t="shared" si="30"/>
        <v>536</v>
      </c>
      <c r="O616" s="30">
        <v>0.105</v>
      </c>
      <c r="P616" s="28">
        <v>57.117666666666658</v>
      </c>
      <c r="Q616" s="27">
        <v>1.01</v>
      </c>
      <c r="R616" s="28">
        <v>28.773666666666667</v>
      </c>
      <c r="S616" s="28">
        <v>57.577333333333335</v>
      </c>
      <c r="T616" s="30">
        <v>5.5E-2</v>
      </c>
      <c r="U616" s="27">
        <v>2.7206666666666663</v>
      </c>
      <c r="V616" s="46" t="s">
        <v>36</v>
      </c>
      <c r="W616" s="46"/>
      <c r="X616" s="46"/>
      <c r="Y616" s="31" t="s">
        <v>36</v>
      </c>
      <c r="Z616" s="31" t="s">
        <v>36</v>
      </c>
      <c r="AA616" s="31" t="s">
        <v>36</v>
      </c>
      <c r="AB616" s="30">
        <v>4.2666666666666666</v>
      </c>
      <c r="AC616" s="29" t="s">
        <v>147</v>
      </c>
      <c r="AD616" s="12"/>
    </row>
    <row r="617" spans="1:30" s="98" customFormat="1" ht="11.25" customHeight="1">
      <c r="A617" s="14">
        <f t="shared" si="33"/>
        <v>537</v>
      </c>
      <c r="B617" s="111" t="s">
        <v>5</v>
      </c>
      <c r="C617" s="99">
        <v>70.12833333333333</v>
      </c>
      <c r="D617" s="100">
        <v>173.14136431801319</v>
      </c>
      <c r="E617" s="100">
        <v>724.4234683065672</v>
      </c>
      <c r="F617" s="101">
        <v>15.03125</v>
      </c>
      <c r="G617" s="99">
        <v>10.802999999999999</v>
      </c>
      <c r="H617" s="102">
        <v>66.216000000000008</v>
      </c>
      <c r="I617" s="101">
        <v>2.9754166666666721</v>
      </c>
      <c r="J617" s="107"/>
      <c r="K617" s="99">
        <v>1.0620000000000001</v>
      </c>
      <c r="L617" s="102">
        <v>28.317999999999998</v>
      </c>
      <c r="M617" s="102">
        <v>21.511666666666667</v>
      </c>
      <c r="N617" s="25">
        <f t="shared" si="30"/>
        <v>537</v>
      </c>
      <c r="O617" s="103">
        <v>3.3333333333333333E-2</v>
      </c>
      <c r="P617" s="102">
        <v>185.57100000000003</v>
      </c>
      <c r="Q617" s="99">
        <v>2.6993333333333331</v>
      </c>
      <c r="R617" s="102">
        <v>122.848</v>
      </c>
      <c r="S617" s="102">
        <v>322.31366666666668</v>
      </c>
      <c r="T617" s="103">
        <v>0.14033333333333334</v>
      </c>
      <c r="U617" s="99">
        <v>2.0413333333333337</v>
      </c>
      <c r="V617" s="102">
        <v>27.633333333333336</v>
      </c>
      <c r="W617" s="102"/>
      <c r="X617" s="102"/>
      <c r="Y617" s="103">
        <v>0.06</v>
      </c>
      <c r="Z617" s="103">
        <v>0.05</v>
      </c>
      <c r="AA617" s="103" t="s">
        <v>36</v>
      </c>
      <c r="AB617" s="103">
        <v>3.2533333333333334</v>
      </c>
      <c r="AC617" s="99" t="s">
        <v>36</v>
      </c>
    </row>
    <row r="618" spans="1:30" s="98" customFormat="1" ht="11.25" customHeight="1">
      <c r="A618" s="14">
        <f t="shared" si="33"/>
        <v>538</v>
      </c>
      <c r="B618" s="111" t="s">
        <v>6</v>
      </c>
      <c r="C618" s="99">
        <v>70.89233333333334</v>
      </c>
      <c r="D618" s="100">
        <v>156.80610301323728</v>
      </c>
      <c r="E618" s="100">
        <v>656.07673500738474</v>
      </c>
      <c r="F618" s="101">
        <v>17.552083333333336</v>
      </c>
      <c r="G618" s="99">
        <v>7.9623333333333335</v>
      </c>
      <c r="H618" s="102">
        <v>79.959333333333333</v>
      </c>
      <c r="I618" s="101">
        <v>2.5939166666666571</v>
      </c>
      <c r="J618" s="107"/>
      <c r="K618" s="99">
        <v>0.99933333333333341</v>
      </c>
      <c r="L618" s="102">
        <v>26.049333333333333</v>
      </c>
      <c r="M618" s="102">
        <v>24.76433333333333</v>
      </c>
      <c r="N618" s="25">
        <f t="shared" si="30"/>
        <v>538</v>
      </c>
      <c r="O618" s="103">
        <v>2.7666666666666669E-2</v>
      </c>
      <c r="P618" s="102">
        <v>195.1576666666667</v>
      </c>
      <c r="Q618" s="99">
        <v>1.5213333333333334</v>
      </c>
      <c r="R618" s="102">
        <v>99.454999999999998</v>
      </c>
      <c r="S618" s="102">
        <v>307.08633333333336</v>
      </c>
      <c r="T618" s="103">
        <v>0.12333333333333334</v>
      </c>
      <c r="U618" s="99">
        <v>0.58333333333333326</v>
      </c>
      <c r="V618" s="102">
        <v>28.223333333333333</v>
      </c>
      <c r="W618" s="102"/>
      <c r="X618" s="102"/>
      <c r="Y618" s="103">
        <v>7.3333333333333348E-2</v>
      </c>
      <c r="Z618" s="103">
        <v>0.04</v>
      </c>
      <c r="AA618" s="103">
        <v>0.03</v>
      </c>
      <c r="AB618" s="103">
        <v>3.3666666666666671</v>
      </c>
      <c r="AC618" s="99" t="s">
        <v>36</v>
      </c>
    </row>
    <row r="619" spans="1:30" s="98" customFormat="1" ht="11.25" customHeight="1">
      <c r="A619" s="14">
        <f t="shared" si="33"/>
        <v>539</v>
      </c>
      <c r="B619" s="98" t="s">
        <v>683</v>
      </c>
      <c r="C619" s="99">
        <v>61.667666666666669</v>
      </c>
      <c r="D619" s="100">
        <v>151.56185683095453</v>
      </c>
      <c r="E619" s="100">
        <v>634.13480898071373</v>
      </c>
      <c r="F619" s="101">
        <v>10.170833333333333</v>
      </c>
      <c r="G619" s="99">
        <v>6.7906666666666666</v>
      </c>
      <c r="H619" s="102">
        <v>67.879333333333335</v>
      </c>
      <c r="I619" s="101">
        <v>19.581833333333329</v>
      </c>
      <c r="J619" s="107">
        <v>3.5733333333333337</v>
      </c>
      <c r="K619" s="99">
        <v>1.7889999999999999</v>
      </c>
      <c r="L619" s="102">
        <v>41.195666666666661</v>
      </c>
      <c r="M619" s="102">
        <v>36.105333333333327</v>
      </c>
      <c r="N619" s="25">
        <f t="shared" si="30"/>
        <v>539</v>
      </c>
      <c r="O619" s="103">
        <v>0.38166666666666665</v>
      </c>
      <c r="P619" s="102">
        <v>199.255</v>
      </c>
      <c r="Q619" s="99">
        <v>2.1623333333333332</v>
      </c>
      <c r="R619" s="102">
        <v>365.0743333333333</v>
      </c>
      <c r="S619" s="102">
        <v>348.92933333333332</v>
      </c>
      <c r="T619" s="103">
        <v>0.21699999999999997</v>
      </c>
      <c r="U619" s="99">
        <v>1.4463333333333335</v>
      </c>
      <c r="V619" s="102">
        <v>8.77</v>
      </c>
      <c r="W619" s="102"/>
      <c r="X619" s="102"/>
      <c r="Y619" s="103" t="s">
        <v>36</v>
      </c>
      <c r="Z619" s="103" t="s">
        <v>36</v>
      </c>
      <c r="AA619" s="103" t="s">
        <v>36</v>
      </c>
      <c r="AB619" s="103">
        <v>1.4366666666666668</v>
      </c>
      <c r="AC619" s="99" t="s">
        <v>36</v>
      </c>
    </row>
    <row r="620" spans="1:30" s="98" customFormat="1" ht="11.25" customHeight="1">
      <c r="A620" s="14">
        <f t="shared" si="33"/>
        <v>540</v>
      </c>
      <c r="B620" s="98" t="s">
        <v>714</v>
      </c>
      <c r="C620" s="99">
        <v>71.801333333333332</v>
      </c>
      <c r="D620" s="100">
        <v>116.9334573110342</v>
      </c>
      <c r="E620" s="100">
        <v>489.2495853893671</v>
      </c>
      <c r="F620" s="101">
        <v>8.6708333333333325</v>
      </c>
      <c r="G620" s="99">
        <v>6.4773333333333341</v>
      </c>
      <c r="H620" s="102">
        <v>21.963333333333335</v>
      </c>
      <c r="I620" s="101">
        <v>11.641833333333333</v>
      </c>
      <c r="J620" s="107">
        <v>5.09</v>
      </c>
      <c r="K620" s="99">
        <v>1.408666666666667</v>
      </c>
      <c r="L620" s="102">
        <v>32.381666666666668</v>
      </c>
      <c r="M620" s="102">
        <v>31.849666666666668</v>
      </c>
      <c r="N620" s="25">
        <f t="shared" si="30"/>
        <v>540</v>
      </c>
      <c r="O620" s="103">
        <v>0.24333333333333332</v>
      </c>
      <c r="P620" s="102">
        <v>105.46233333333333</v>
      </c>
      <c r="Q620" s="99">
        <v>1.3470000000000002</v>
      </c>
      <c r="R620" s="102">
        <v>278.22033333333331</v>
      </c>
      <c r="S620" s="102">
        <v>303.49299999999999</v>
      </c>
      <c r="T620" s="103">
        <v>0.15366666666666665</v>
      </c>
      <c r="U620" s="99">
        <v>0.83166666666666667</v>
      </c>
      <c r="V620" s="102" t="s">
        <v>36</v>
      </c>
      <c r="W620" s="102" t="s">
        <v>147</v>
      </c>
      <c r="X620" s="102" t="s">
        <v>147</v>
      </c>
      <c r="Y620" s="103">
        <v>7.6666666666666675E-2</v>
      </c>
      <c r="Z620" s="103">
        <v>0.03</v>
      </c>
      <c r="AA620" s="103" t="s">
        <v>36</v>
      </c>
      <c r="AB620" s="103">
        <v>0.93</v>
      </c>
      <c r="AC620" s="99" t="s">
        <v>36</v>
      </c>
    </row>
    <row r="621" spans="1:30" s="98" customFormat="1" ht="11.25" customHeight="1">
      <c r="A621" s="14">
        <f t="shared" si="33"/>
        <v>541</v>
      </c>
      <c r="B621" s="98" t="s">
        <v>51</v>
      </c>
      <c r="C621" s="99">
        <v>79.524666666666675</v>
      </c>
      <c r="D621" s="100">
        <v>112.78376884122686</v>
      </c>
      <c r="E621" s="100">
        <v>471.88728883169318</v>
      </c>
      <c r="F621" s="101">
        <v>9.6979166666666661</v>
      </c>
      <c r="G621" s="99">
        <v>6.17</v>
      </c>
      <c r="H621" s="102">
        <v>50.417666666666669</v>
      </c>
      <c r="I621" s="101">
        <v>4.0620833333333248</v>
      </c>
      <c r="J621" s="107">
        <v>0.22333333333333336</v>
      </c>
      <c r="K621" s="99">
        <v>0.54533333333333334</v>
      </c>
      <c r="L621" s="102">
        <v>12.988333333333335</v>
      </c>
      <c r="M621" s="102">
        <v>16.087666666666667</v>
      </c>
      <c r="N621" s="25">
        <f t="shared" si="30"/>
        <v>541</v>
      </c>
      <c r="O621" s="103">
        <v>8.9333333333333334E-2</v>
      </c>
      <c r="P621" s="102">
        <v>166.84466666666665</v>
      </c>
      <c r="Q621" s="99">
        <v>0.83799999999999997</v>
      </c>
      <c r="R621" s="102">
        <v>28.812000000000001</v>
      </c>
      <c r="S621" s="102">
        <v>256.37466666666666</v>
      </c>
      <c r="T621" s="103">
        <v>2.0666666666666667E-2</v>
      </c>
      <c r="U621" s="99">
        <v>0.503</v>
      </c>
      <c r="V621" s="102">
        <v>8.0866666666666678</v>
      </c>
      <c r="W621" s="105"/>
      <c r="X621" s="105"/>
      <c r="Y621" s="103">
        <v>0.03</v>
      </c>
      <c r="Z621" s="103" t="s">
        <v>36</v>
      </c>
      <c r="AA621" s="103" t="s">
        <v>36</v>
      </c>
      <c r="AB621" s="103">
        <v>1.64</v>
      </c>
      <c r="AC621" s="99">
        <v>5.28</v>
      </c>
    </row>
    <row r="622" spans="1:30" s="98" customFormat="1" ht="11.25" customHeight="1">
      <c r="A622" s="14">
        <f t="shared" si="33"/>
        <v>542</v>
      </c>
      <c r="B622" s="98" t="s">
        <v>59</v>
      </c>
      <c r="C622" s="99">
        <v>71.412333333333336</v>
      </c>
      <c r="D622" s="100">
        <v>119.53177144556008</v>
      </c>
      <c r="E622" s="100">
        <v>500.12093172822341</v>
      </c>
      <c r="F622" s="101">
        <v>4.9342998348871872</v>
      </c>
      <c r="G622" s="99">
        <v>0.88966666666666672</v>
      </c>
      <c r="H622" s="102">
        <v>6.9296666666666669</v>
      </c>
      <c r="I622" s="101">
        <v>22.522366831779475</v>
      </c>
      <c r="J622" s="99">
        <v>0.77666666666666673</v>
      </c>
      <c r="K622" s="99">
        <v>0.24133333333333332</v>
      </c>
      <c r="L622" s="102">
        <v>10.548333333333334</v>
      </c>
      <c r="M622" s="102">
        <v>9.9813333333333336</v>
      </c>
      <c r="N622" s="25">
        <f t="shared" si="30"/>
        <v>542</v>
      </c>
      <c r="O622" s="103">
        <v>0.22033333333333335</v>
      </c>
      <c r="P622" s="102">
        <v>53.960666666666668</v>
      </c>
      <c r="Q622" s="99">
        <v>1.389</v>
      </c>
      <c r="R622" s="102">
        <v>8.9393333333333338</v>
      </c>
      <c r="S622" s="102">
        <v>83.573666666666668</v>
      </c>
      <c r="T622" s="103">
        <v>8.7000000000000008E-2</v>
      </c>
      <c r="U622" s="99">
        <v>0.75200000000000011</v>
      </c>
      <c r="V622" s="102" t="s">
        <v>36</v>
      </c>
      <c r="W622" s="102"/>
      <c r="X622" s="102"/>
      <c r="Y622" s="103">
        <v>3.6666666666666674E-2</v>
      </c>
      <c r="Z622" s="103" t="s">
        <v>36</v>
      </c>
      <c r="AA622" s="103" t="s">
        <v>36</v>
      </c>
      <c r="AB622" s="103">
        <v>1.4366666666666668</v>
      </c>
      <c r="AC622" s="99" t="s">
        <v>36</v>
      </c>
    </row>
    <row r="623" spans="1:30" s="98" customFormat="1" ht="11.25" customHeight="1">
      <c r="A623" s="14">
        <f t="shared" si="33"/>
        <v>543</v>
      </c>
      <c r="B623" s="98" t="s">
        <v>7</v>
      </c>
      <c r="C623" s="99">
        <v>76.39533333333334</v>
      </c>
      <c r="D623" s="100">
        <v>134.22289340098695</v>
      </c>
      <c r="E623" s="100">
        <v>561.58858598972938</v>
      </c>
      <c r="F623" s="101">
        <v>9.9583333333333321</v>
      </c>
      <c r="G623" s="99">
        <v>8.6993333333333336</v>
      </c>
      <c r="H623" s="102">
        <v>42.766333333333336</v>
      </c>
      <c r="I623" s="101">
        <v>3.4193333333333271</v>
      </c>
      <c r="J623" s="99">
        <v>2.16</v>
      </c>
      <c r="K623" s="99">
        <v>1.5276666666666667</v>
      </c>
      <c r="L623" s="102">
        <v>65.980666666666664</v>
      </c>
      <c r="M623" s="102">
        <v>23.652333333333331</v>
      </c>
      <c r="N623" s="25">
        <f t="shared" si="30"/>
        <v>543</v>
      </c>
      <c r="O623" s="103">
        <v>0.59599999999999997</v>
      </c>
      <c r="P623" s="102">
        <v>54.882666666666665</v>
      </c>
      <c r="Q623" s="99">
        <v>3.2153333333333332</v>
      </c>
      <c r="R623" s="102">
        <v>406.70433333333335</v>
      </c>
      <c r="S623" s="102">
        <v>147.71266666666665</v>
      </c>
      <c r="T623" s="103">
        <v>0.15966666666666665</v>
      </c>
      <c r="U623" s="99">
        <v>2.0253333333333332</v>
      </c>
      <c r="V623" s="102" t="s">
        <v>36</v>
      </c>
      <c r="W623" s="102">
        <v>221.87500000000003</v>
      </c>
      <c r="X623" s="102">
        <v>110.93750000000001</v>
      </c>
      <c r="Y623" s="103">
        <v>4.3333333333333335E-2</v>
      </c>
      <c r="Z623" s="103">
        <v>7.0000000000000007E-2</v>
      </c>
      <c r="AA623" s="103">
        <v>0.05</v>
      </c>
      <c r="AB623" s="103">
        <v>2.5766666666666667</v>
      </c>
      <c r="AC623" s="99" t="s">
        <v>36</v>
      </c>
    </row>
    <row r="624" spans="1:30" s="98" customFormat="1" ht="11.25" customHeight="1">
      <c r="A624" s="14">
        <f t="shared" si="33"/>
        <v>544</v>
      </c>
      <c r="B624" s="98" t="s">
        <v>10</v>
      </c>
      <c r="C624" s="99">
        <v>81.106000000000009</v>
      </c>
      <c r="D624" s="100">
        <v>86.349230299591994</v>
      </c>
      <c r="E624" s="100">
        <v>361.28517957349294</v>
      </c>
      <c r="F624" s="101">
        <v>8.5562500000000004</v>
      </c>
      <c r="G624" s="99">
        <v>2.6720000000000002</v>
      </c>
      <c r="H624" s="108" t="s">
        <v>0</v>
      </c>
      <c r="I624" s="101">
        <v>6.6440833333333238</v>
      </c>
      <c r="J624" s="99">
        <v>1.6666666666666667</v>
      </c>
      <c r="K624" s="99">
        <v>1.0216666666666665</v>
      </c>
      <c r="L624" s="102">
        <v>7.6846666666666676</v>
      </c>
      <c r="M624" s="102">
        <v>10.395</v>
      </c>
      <c r="N624" s="25">
        <f t="shared" si="30"/>
        <v>544</v>
      </c>
      <c r="O624" s="103">
        <v>5.3333333333333337E-2</v>
      </c>
      <c r="P624" s="102">
        <v>42.524999999999999</v>
      </c>
      <c r="Q624" s="99">
        <v>0.77833333333333332</v>
      </c>
      <c r="R624" s="102">
        <v>246.614</v>
      </c>
      <c r="S624" s="102">
        <v>152.81266666666667</v>
      </c>
      <c r="T624" s="103">
        <v>0.60599999999999998</v>
      </c>
      <c r="U624" s="99">
        <v>1.6366666666666667</v>
      </c>
      <c r="V624" s="102" t="s">
        <v>36</v>
      </c>
      <c r="W624" s="102">
        <v>104.91666669999999</v>
      </c>
      <c r="X624" s="102">
        <f>W624/2</f>
        <v>52.458333349999997</v>
      </c>
      <c r="Y624" s="103" t="s">
        <v>36</v>
      </c>
      <c r="Z624" s="103">
        <v>0.03</v>
      </c>
      <c r="AA624" s="103">
        <v>3.6666666666666674E-2</v>
      </c>
      <c r="AB624" s="119"/>
      <c r="AC624" s="99" t="s">
        <v>36</v>
      </c>
    </row>
    <row r="625" spans="1:30" s="2" customFormat="1" ht="11.25" customHeight="1">
      <c r="A625" s="14">
        <f t="shared" si="33"/>
        <v>545</v>
      </c>
      <c r="B625" s="2" t="s">
        <v>83</v>
      </c>
      <c r="C625" s="104">
        <v>82.037333333333336</v>
      </c>
      <c r="D625" s="100">
        <v>96.103588398456552</v>
      </c>
      <c r="E625" s="100">
        <v>402.09741385914225</v>
      </c>
      <c r="F625" s="101">
        <v>1.05</v>
      </c>
      <c r="G625" s="104">
        <v>7.0390000000000006</v>
      </c>
      <c r="H625" s="105">
        <v>7.2013333333333334</v>
      </c>
      <c r="I625" s="101">
        <v>8.9239999999999942</v>
      </c>
      <c r="J625" s="104">
        <v>2.2166666666666668</v>
      </c>
      <c r="K625" s="104">
        <v>0.94966666666666655</v>
      </c>
      <c r="L625" s="105">
        <v>12.128333333333332</v>
      </c>
      <c r="M625" s="105">
        <v>8.7143333333333342</v>
      </c>
      <c r="N625" s="25">
        <f t="shared" si="30"/>
        <v>545</v>
      </c>
      <c r="O625" s="106">
        <v>9.6666666666666679E-2</v>
      </c>
      <c r="P625" s="105">
        <v>22.265000000000001</v>
      </c>
      <c r="Q625" s="104">
        <v>0.22900000000000001</v>
      </c>
      <c r="R625" s="105">
        <v>228.42566666666667</v>
      </c>
      <c r="S625" s="105">
        <v>141.29433333333333</v>
      </c>
      <c r="T625" s="106">
        <v>3.5000000000000003E-2</v>
      </c>
      <c r="U625" s="104">
        <v>0.15633333333333332</v>
      </c>
      <c r="V625" s="105" t="s">
        <v>36</v>
      </c>
      <c r="W625" s="105">
        <v>282.75</v>
      </c>
      <c r="X625" s="105">
        <v>141.375</v>
      </c>
      <c r="Y625" s="106">
        <v>3.6666666666666674E-2</v>
      </c>
      <c r="Z625" s="106" t="s">
        <v>36</v>
      </c>
      <c r="AA625" s="106">
        <v>0.04</v>
      </c>
      <c r="AB625" s="106" t="s">
        <v>36</v>
      </c>
      <c r="AC625" s="104" t="s">
        <v>36</v>
      </c>
    </row>
    <row r="626" spans="1:30" s="2" customFormat="1" ht="11.25" customHeight="1">
      <c r="A626" s="14">
        <f t="shared" si="33"/>
        <v>546</v>
      </c>
      <c r="B626" s="2" t="s">
        <v>84</v>
      </c>
      <c r="C626" s="104">
        <v>89.978999999999999</v>
      </c>
      <c r="D626" s="100">
        <v>35.408104298472409</v>
      </c>
      <c r="E626" s="100">
        <v>148.14750838480856</v>
      </c>
      <c r="F626" s="101">
        <v>2.0062500000000001</v>
      </c>
      <c r="G626" s="104">
        <v>0.3116666666666667</v>
      </c>
      <c r="H626" s="108" t="s">
        <v>0</v>
      </c>
      <c r="I626" s="101">
        <v>7.0890833333333347</v>
      </c>
      <c r="J626" s="104">
        <f>(2.57+2.48+2.49)/3</f>
        <v>2.5133333333333332</v>
      </c>
      <c r="K626" s="104">
        <v>0.61399999999999999</v>
      </c>
      <c r="L626" s="105">
        <v>32.895000000000003</v>
      </c>
      <c r="M626" s="105">
        <v>18.578333333333337</v>
      </c>
      <c r="N626" s="25">
        <f t="shared" si="30"/>
        <v>546</v>
      </c>
      <c r="O626" s="106">
        <v>0.23533333333333331</v>
      </c>
      <c r="P626" s="105">
        <v>44.790999999999997</v>
      </c>
      <c r="Q626" s="104">
        <v>0.44066666666666671</v>
      </c>
      <c r="R626" s="105">
        <v>2.5096666666666665</v>
      </c>
      <c r="S626" s="105">
        <v>244.30366666666666</v>
      </c>
      <c r="T626" s="106">
        <v>0.17133333333333334</v>
      </c>
      <c r="U626" s="104">
        <v>0.3</v>
      </c>
      <c r="V626" s="105" t="s">
        <v>0</v>
      </c>
      <c r="W626" s="105">
        <v>510</v>
      </c>
      <c r="X626" s="105">
        <v>255</v>
      </c>
      <c r="Y626" s="106">
        <v>0.05</v>
      </c>
      <c r="Z626" s="106">
        <v>0.03</v>
      </c>
      <c r="AA626" s="106">
        <v>3.3333333333333333E-2</v>
      </c>
      <c r="AB626" s="106" t="s">
        <v>36</v>
      </c>
      <c r="AC626" s="104">
        <v>29.35</v>
      </c>
    </row>
    <row r="627" spans="1:30" s="98" customFormat="1" ht="11.25" customHeight="1">
      <c r="A627" s="14">
        <f t="shared" si="33"/>
        <v>547</v>
      </c>
      <c r="B627" s="98" t="s">
        <v>85</v>
      </c>
      <c r="C627" s="99">
        <v>72.527666666666676</v>
      </c>
      <c r="D627" s="100">
        <v>147.86459613402681</v>
      </c>
      <c r="E627" s="100">
        <v>618.66547022476823</v>
      </c>
      <c r="F627" s="101">
        <v>13.925000000000001</v>
      </c>
      <c r="G627" s="99">
        <v>7.8406666666666665</v>
      </c>
      <c r="H627" s="102">
        <v>52.523666666666664</v>
      </c>
      <c r="I627" s="101">
        <v>4.568999999999992</v>
      </c>
      <c r="J627" s="107">
        <v>0.41</v>
      </c>
      <c r="K627" s="99">
        <v>1.1376666666666668</v>
      </c>
      <c r="L627" s="102">
        <v>9.4089999999999989</v>
      </c>
      <c r="M627" s="102">
        <v>13.254</v>
      </c>
      <c r="N627" s="25">
        <f t="shared" si="30"/>
        <v>547</v>
      </c>
      <c r="O627" s="103">
        <v>2.7E-2</v>
      </c>
      <c r="P627" s="102">
        <v>102.58300000000001</v>
      </c>
      <c r="Q627" s="99">
        <v>0.31833333333333336</v>
      </c>
      <c r="R627" s="102">
        <v>248.34566666666669</v>
      </c>
      <c r="S627" s="102">
        <v>148.96799999999999</v>
      </c>
      <c r="T627" s="103">
        <v>7.7666666666666662E-2</v>
      </c>
      <c r="U627" s="99">
        <v>0.39266666666666666</v>
      </c>
      <c r="V627" s="102" t="s">
        <v>36</v>
      </c>
      <c r="W627" s="102">
        <v>14.5</v>
      </c>
      <c r="X627" s="102">
        <v>7.25</v>
      </c>
      <c r="Y627" s="103">
        <v>0.05</v>
      </c>
      <c r="Z627" s="120" t="s">
        <v>36</v>
      </c>
      <c r="AA627" s="120" t="s">
        <v>36</v>
      </c>
      <c r="AB627" s="103">
        <v>1.4766666666666666</v>
      </c>
      <c r="AC627" s="107">
        <v>9.2566666666666659</v>
      </c>
    </row>
    <row r="628" spans="1:30" s="2" customFormat="1" ht="11.25" customHeight="1">
      <c r="A628" s="14">
        <f t="shared" si="33"/>
        <v>548</v>
      </c>
      <c r="B628" s="112" t="s">
        <v>14</v>
      </c>
      <c r="C628" s="104">
        <v>74.951333333333324</v>
      </c>
      <c r="D628" s="100">
        <v>122.98185821243132</v>
      </c>
      <c r="E628" s="100">
        <v>514.5560947608127</v>
      </c>
      <c r="F628" s="101">
        <v>18.47291666666667</v>
      </c>
      <c r="G628" s="104">
        <v>4.42</v>
      </c>
      <c r="H628" s="105">
        <v>315.35733333333332</v>
      </c>
      <c r="I628" s="101">
        <v>1.09408333333334</v>
      </c>
      <c r="J628" s="101"/>
      <c r="K628" s="104">
        <v>1.0616666666666665</v>
      </c>
      <c r="L628" s="105">
        <v>12.234333333333334</v>
      </c>
      <c r="M628" s="105">
        <v>12.796999999999999</v>
      </c>
      <c r="N628" s="25">
        <f t="shared" si="30"/>
        <v>548</v>
      </c>
      <c r="O628" s="106">
        <v>0.10366666666666667</v>
      </c>
      <c r="P628" s="105">
        <v>163.50199999999998</v>
      </c>
      <c r="Q628" s="104">
        <v>7.176333333333333</v>
      </c>
      <c r="R628" s="105">
        <v>215.62266666666667</v>
      </c>
      <c r="S628" s="105">
        <v>198.75699999999998</v>
      </c>
      <c r="T628" s="106">
        <v>1.4833333333333334</v>
      </c>
      <c r="U628" s="104">
        <v>1.7703333333333333</v>
      </c>
      <c r="V628" s="105">
        <v>1463.6666666666667</v>
      </c>
      <c r="W628" s="105"/>
      <c r="X628" s="105"/>
      <c r="Y628" s="106" t="s">
        <v>36</v>
      </c>
      <c r="Z628" s="106">
        <v>0.11</v>
      </c>
      <c r="AA628" s="106" t="s">
        <v>36</v>
      </c>
      <c r="AB628" s="106">
        <v>3.8366666666666664</v>
      </c>
      <c r="AC628" s="104" t="s">
        <v>36</v>
      </c>
    </row>
    <row r="629" spans="1:30" s="2" customFormat="1" ht="11.25" customHeight="1">
      <c r="A629" s="14">
        <f t="shared" si="33"/>
        <v>549</v>
      </c>
      <c r="B629" s="112" t="s">
        <v>15</v>
      </c>
      <c r="C629" s="104">
        <v>85.77</v>
      </c>
      <c r="D629" s="100">
        <v>57.453476688480578</v>
      </c>
      <c r="E629" s="100">
        <v>240.38534646460275</v>
      </c>
      <c r="F629" s="101">
        <v>2.0463299732208249</v>
      </c>
      <c r="G629" s="104">
        <v>1.208</v>
      </c>
      <c r="H629" s="108" t="s">
        <v>0</v>
      </c>
      <c r="I629" s="101">
        <v>10.581003360112511</v>
      </c>
      <c r="J629" s="104">
        <v>2.0833333333333335</v>
      </c>
      <c r="K629" s="104">
        <v>0.39466666666666672</v>
      </c>
      <c r="L629" s="105">
        <v>18.847333333333335</v>
      </c>
      <c r="M629" s="105">
        <v>17.977333333333334</v>
      </c>
      <c r="N629" s="25">
        <f>A629</f>
        <v>549</v>
      </c>
      <c r="O629" s="106">
        <v>0.36833333333333335</v>
      </c>
      <c r="P629" s="105">
        <v>35.470333333333336</v>
      </c>
      <c r="Q629" s="104">
        <v>0.55133333333333334</v>
      </c>
      <c r="R629" s="105">
        <v>1.1919999999999999</v>
      </c>
      <c r="S629" s="105">
        <v>187.62666666666667</v>
      </c>
      <c r="T629" s="106">
        <v>0.12133333333333333</v>
      </c>
      <c r="U629" s="104">
        <v>0.57799999999999996</v>
      </c>
      <c r="V629" s="100" t="s">
        <v>0</v>
      </c>
      <c r="W629" s="100"/>
      <c r="X629" s="100"/>
      <c r="Y629" s="106">
        <v>0.03</v>
      </c>
      <c r="Z629" s="106" t="s">
        <v>36</v>
      </c>
      <c r="AA629" s="106" t="s">
        <v>36</v>
      </c>
      <c r="AB629" s="106">
        <v>0.6</v>
      </c>
      <c r="AC629" s="104">
        <v>16.216666666666665</v>
      </c>
    </row>
    <row r="630" spans="1:30" ht="11.25" customHeight="1">
      <c r="A630" s="91"/>
      <c r="B630" s="5"/>
      <c r="C630" s="7"/>
      <c r="D630" s="8"/>
      <c r="E630" s="8"/>
      <c r="F630" s="7"/>
      <c r="G630" s="7"/>
      <c r="H630" s="8"/>
      <c r="I630" s="7" t="s">
        <v>93</v>
      </c>
      <c r="J630" s="7" t="s">
        <v>21</v>
      </c>
      <c r="K630" s="7"/>
      <c r="L630" s="8"/>
      <c r="M630" s="8"/>
      <c r="N630" s="115"/>
      <c r="O630" s="9"/>
      <c r="P630" s="8"/>
      <c r="Q630" s="7"/>
      <c r="R630" s="8"/>
      <c r="S630" s="8"/>
      <c r="T630" s="9"/>
      <c r="U630" s="7"/>
      <c r="V630" s="8"/>
      <c r="W630" s="8"/>
      <c r="X630" s="8"/>
      <c r="Y630" s="9"/>
      <c r="Z630" s="9"/>
      <c r="AA630" s="9"/>
      <c r="AB630" s="9"/>
      <c r="AC630" s="7" t="s">
        <v>94</v>
      </c>
      <c r="AD630" s="5"/>
    </row>
    <row r="631" spans="1:30" ht="11.25" customHeight="1" thickBot="1">
      <c r="A631" s="92" t="s">
        <v>95</v>
      </c>
      <c r="B631" s="12"/>
      <c r="C631" s="10" t="s">
        <v>19</v>
      </c>
      <c r="D631" s="148" t="s">
        <v>96</v>
      </c>
      <c r="E631" s="148"/>
      <c r="F631" s="10" t="s">
        <v>20</v>
      </c>
      <c r="G631" s="10" t="s">
        <v>97</v>
      </c>
      <c r="H631" s="14" t="s">
        <v>35</v>
      </c>
      <c r="I631" s="10" t="s">
        <v>98</v>
      </c>
      <c r="J631" s="10" t="s">
        <v>99</v>
      </c>
      <c r="K631" s="10" t="s">
        <v>22</v>
      </c>
      <c r="L631" s="14" t="s">
        <v>23</v>
      </c>
      <c r="M631" s="14" t="s">
        <v>24</v>
      </c>
      <c r="N631" s="25" t="str">
        <f>A631</f>
        <v>Número do</v>
      </c>
      <c r="O631" s="15" t="s">
        <v>25</v>
      </c>
      <c r="P631" s="14" t="s">
        <v>26</v>
      </c>
      <c r="Q631" s="10" t="s">
        <v>27</v>
      </c>
      <c r="R631" s="14" t="s">
        <v>28</v>
      </c>
      <c r="S631" s="14" t="s">
        <v>29</v>
      </c>
      <c r="T631" s="15" t="s">
        <v>30</v>
      </c>
      <c r="U631" s="10" t="s">
        <v>31</v>
      </c>
      <c r="V631" s="14" t="s">
        <v>32</v>
      </c>
      <c r="W631" s="14" t="s">
        <v>100</v>
      </c>
      <c r="X631" s="14" t="s">
        <v>101</v>
      </c>
      <c r="Y631" s="15" t="s">
        <v>33</v>
      </c>
      <c r="Z631" s="15" t="s">
        <v>34</v>
      </c>
      <c r="AA631" s="15" t="s">
        <v>102</v>
      </c>
      <c r="AB631" s="15" t="s">
        <v>103</v>
      </c>
      <c r="AC631" s="10" t="s">
        <v>92</v>
      </c>
      <c r="AD631" s="12"/>
    </row>
    <row r="632" spans="1:30" ht="11.25" customHeight="1">
      <c r="A632" s="93" t="s">
        <v>104</v>
      </c>
      <c r="B632" s="17" t="s">
        <v>105</v>
      </c>
      <c r="C632" s="18" t="s">
        <v>106</v>
      </c>
      <c r="D632" s="19" t="s">
        <v>107</v>
      </c>
      <c r="E632" s="19" t="s">
        <v>108</v>
      </c>
      <c r="F632" s="18" t="s">
        <v>109</v>
      </c>
      <c r="G632" s="18" t="s">
        <v>109</v>
      </c>
      <c r="H632" s="19" t="s">
        <v>110</v>
      </c>
      <c r="I632" s="18" t="s">
        <v>109</v>
      </c>
      <c r="J632" s="18" t="s">
        <v>109</v>
      </c>
      <c r="K632" s="18" t="s">
        <v>109</v>
      </c>
      <c r="L632" s="19" t="s">
        <v>110</v>
      </c>
      <c r="M632" s="19" t="s">
        <v>110</v>
      </c>
      <c r="N632" s="114" t="str">
        <f>A632</f>
        <v>Alimento</v>
      </c>
      <c r="O632" s="20" t="s">
        <v>110</v>
      </c>
      <c r="P632" s="19" t="s">
        <v>110</v>
      </c>
      <c r="Q632" s="18" t="s">
        <v>110</v>
      </c>
      <c r="R632" s="19" t="s">
        <v>110</v>
      </c>
      <c r="S632" s="19" t="s">
        <v>110</v>
      </c>
      <c r="T632" s="20" t="s">
        <v>110</v>
      </c>
      <c r="U632" s="18" t="s">
        <v>110</v>
      </c>
      <c r="V632" s="19" t="s">
        <v>111</v>
      </c>
      <c r="W632" s="19" t="s">
        <v>111</v>
      </c>
      <c r="X632" s="19" t="s">
        <v>111</v>
      </c>
      <c r="Y632" s="20" t="s">
        <v>110</v>
      </c>
      <c r="Z632" s="20" t="s">
        <v>110</v>
      </c>
      <c r="AA632" s="20" t="s">
        <v>110</v>
      </c>
      <c r="AB632" s="20" t="s">
        <v>110</v>
      </c>
      <c r="AC632" s="18" t="s">
        <v>110</v>
      </c>
      <c r="AD632" s="17"/>
    </row>
    <row r="633" spans="1:30" s="2" customFormat="1" ht="11.25" customHeight="1">
      <c r="A633" s="14">
        <f>A629+1</f>
        <v>550</v>
      </c>
      <c r="B633" s="112" t="s">
        <v>16</v>
      </c>
      <c r="C633" s="104">
        <v>85.192999999999998</v>
      </c>
      <c r="D633" s="100">
        <v>46.889177151203157</v>
      </c>
      <c r="E633" s="100">
        <v>196.18431720063401</v>
      </c>
      <c r="F633" s="101">
        <v>6.9583333333333348</v>
      </c>
      <c r="G633" s="104">
        <v>0.35966666666666663</v>
      </c>
      <c r="H633" s="105">
        <v>70.561999999999998</v>
      </c>
      <c r="I633" s="101">
        <v>3.39</v>
      </c>
      <c r="J633" s="104">
        <v>0.21333333333333335</v>
      </c>
      <c r="K633" s="104">
        <v>4.0990000000000002</v>
      </c>
      <c r="L633" s="105">
        <v>44.818666666666672</v>
      </c>
      <c r="M633" s="105">
        <v>29.899000000000001</v>
      </c>
      <c r="N633" s="25">
        <f>A633</f>
        <v>550</v>
      </c>
      <c r="O633" s="106">
        <v>0.11533333333333334</v>
      </c>
      <c r="P633" s="105">
        <v>89.168000000000006</v>
      </c>
      <c r="Q633" s="104">
        <v>0.94933333333333325</v>
      </c>
      <c r="R633" s="105">
        <v>1349.0626666666667</v>
      </c>
      <c r="S633" s="105">
        <v>240.18333333333331</v>
      </c>
      <c r="T633" s="106">
        <v>0.219</v>
      </c>
      <c r="U633" s="104">
        <v>0.79400000000000004</v>
      </c>
      <c r="V633" s="105" t="s">
        <v>36</v>
      </c>
      <c r="W633" s="105">
        <v>35.361111111111114</v>
      </c>
      <c r="X633" s="105">
        <v>17.680555555555557</v>
      </c>
      <c r="Y633" s="106">
        <v>4.6666666666666669E-2</v>
      </c>
      <c r="Z633" s="106" t="s">
        <v>36</v>
      </c>
      <c r="AA633" s="106" t="s">
        <v>36</v>
      </c>
      <c r="AB633" s="90"/>
      <c r="AC633" s="104" t="s">
        <v>36</v>
      </c>
    </row>
    <row r="634" spans="1:30" s="2" customFormat="1" ht="11.25" customHeight="1">
      <c r="A634" s="14">
        <f>A633+1</f>
        <v>551</v>
      </c>
      <c r="B634" s="112" t="s">
        <v>632</v>
      </c>
      <c r="C634" s="104">
        <v>24.902333333333335</v>
      </c>
      <c r="D634" s="100">
        <v>347.82655625782411</v>
      </c>
      <c r="E634" s="100">
        <v>1455.3063113827361</v>
      </c>
      <c r="F634" s="101">
        <v>8.958333333333332E-2</v>
      </c>
      <c r="G634" s="104">
        <v>10.908333333333333</v>
      </c>
      <c r="H634" s="105">
        <v>31.190333333333331</v>
      </c>
      <c r="I634" s="101">
        <v>63.591749999999998</v>
      </c>
      <c r="J634" s="104" t="s">
        <v>36</v>
      </c>
      <c r="K634" s="104">
        <v>0.50800000000000001</v>
      </c>
      <c r="L634" s="105">
        <v>30.025333333333336</v>
      </c>
      <c r="M634" s="105">
        <v>3.218</v>
      </c>
      <c r="N634" s="25">
        <f t="shared" si="30"/>
        <v>551</v>
      </c>
      <c r="O634" s="106">
        <v>0.06</v>
      </c>
      <c r="P634" s="105">
        <v>8.4269999999999996</v>
      </c>
      <c r="Q634" s="104">
        <v>0.24</v>
      </c>
      <c r="R634" s="105">
        <v>157.52433333333335</v>
      </c>
      <c r="S634" s="105">
        <v>19.305</v>
      </c>
      <c r="T634" s="106">
        <v>8.0000000000000002E-3</v>
      </c>
      <c r="U634" s="104">
        <v>3.7999999999999999E-2</v>
      </c>
      <c r="V634" s="105">
        <v>75.266666666666666</v>
      </c>
      <c r="W634" s="105"/>
      <c r="X634" s="105"/>
      <c r="Y634" s="106" t="s">
        <v>36</v>
      </c>
      <c r="Z634" s="106" t="s">
        <v>36</v>
      </c>
      <c r="AA634" s="106" t="s">
        <v>36</v>
      </c>
      <c r="AB634" s="106" t="s">
        <v>36</v>
      </c>
      <c r="AC634" s="104" t="s">
        <v>36</v>
      </c>
    </row>
    <row r="635" spans="1:30" s="2" customFormat="1" ht="11.25" customHeight="1">
      <c r="A635" s="14">
        <f t="shared" si="33"/>
        <v>552</v>
      </c>
      <c r="B635" s="112" t="s">
        <v>684</v>
      </c>
      <c r="C635" s="104">
        <v>91.884333333333345</v>
      </c>
      <c r="D635" s="100">
        <v>27.183798402726602</v>
      </c>
      <c r="E635" s="100">
        <v>113.73701251700811</v>
      </c>
      <c r="F635" s="101">
        <v>2.0562499999999999</v>
      </c>
      <c r="G635" s="104">
        <v>0.28366666666666668</v>
      </c>
      <c r="H635" s="108" t="s">
        <v>0</v>
      </c>
      <c r="I635" s="101">
        <v>4.7377499999999877</v>
      </c>
      <c r="J635" s="104">
        <v>0.22666666666666668</v>
      </c>
      <c r="K635" s="104">
        <v>1.038</v>
      </c>
      <c r="L635" s="105">
        <v>28.256</v>
      </c>
      <c r="M635" s="105">
        <v>42.485666666666667</v>
      </c>
      <c r="N635" s="25">
        <f t="shared" si="30"/>
        <v>552</v>
      </c>
      <c r="O635" s="106">
        <v>0.52133333333333332</v>
      </c>
      <c r="P635" s="105">
        <v>30.808000000000003</v>
      </c>
      <c r="Q635" s="104">
        <v>1.1483333333333332</v>
      </c>
      <c r="R635" s="105">
        <v>5.1310000000000002</v>
      </c>
      <c r="S635" s="105">
        <v>390.83733333333333</v>
      </c>
      <c r="T635" s="106">
        <v>0.11966666666666666</v>
      </c>
      <c r="U635" s="104">
        <v>0.85366666666666668</v>
      </c>
      <c r="V635" s="100" t="s">
        <v>0</v>
      </c>
      <c r="W635" s="100">
        <f>X635*2</f>
        <v>50.583334000000001</v>
      </c>
      <c r="X635" s="100">
        <v>25.291667</v>
      </c>
      <c r="Y635" s="106" t="s">
        <v>36</v>
      </c>
      <c r="Z635" s="106" t="s">
        <v>36</v>
      </c>
      <c r="AA635" s="106">
        <v>5.3333333333333337E-2</v>
      </c>
      <c r="AB635" s="106" t="s">
        <v>36</v>
      </c>
      <c r="AC635" s="104">
        <v>46.396666666666668</v>
      </c>
    </row>
    <row r="636" spans="1:30" s="2" customFormat="1" ht="11.25" customHeight="1">
      <c r="A636" s="14">
        <f t="shared" si="33"/>
        <v>553</v>
      </c>
      <c r="B636" s="112" t="s">
        <v>17</v>
      </c>
      <c r="C636" s="104">
        <v>74.951333333333324</v>
      </c>
      <c r="D636" s="100">
        <v>144.89697968479001</v>
      </c>
      <c r="E636" s="100">
        <v>606.24896300116143</v>
      </c>
      <c r="F636" s="101">
        <v>5.1229166666666668</v>
      </c>
      <c r="G636" s="104">
        <v>9.322000000000001</v>
      </c>
      <c r="H636" s="105">
        <v>18.586333333333332</v>
      </c>
      <c r="I636" s="101">
        <v>10.061416666666673</v>
      </c>
      <c r="J636" s="104">
        <v>2.3433333333333333</v>
      </c>
      <c r="K636" s="104">
        <v>0.54233333333333333</v>
      </c>
      <c r="L636" s="105">
        <v>62.658999999999999</v>
      </c>
      <c r="M636" s="105">
        <v>15.754333333333333</v>
      </c>
      <c r="N636" s="25">
        <f t="shared" si="30"/>
        <v>553</v>
      </c>
      <c r="O636" s="106">
        <v>3.9E-2</v>
      </c>
      <c r="P636" s="105">
        <v>71.77</v>
      </c>
      <c r="Q636" s="104">
        <v>0.73</v>
      </c>
      <c r="R636" s="105">
        <v>25.633666666666667</v>
      </c>
      <c r="S636" s="105">
        <v>219.81133333333332</v>
      </c>
      <c r="T636" s="106">
        <v>0.12033333333333333</v>
      </c>
      <c r="U636" s="104">
        <v>1.196</v>
      </c>
      <c r="V636" s="105" t="s">
        <v>36</v>
      </c>
      <c r="W636" s="105"/>
      <c r="X636" s="105"/>
      <c r="Y636" s="106" t="s">
        <v>36</v>
      </c>
      <c r="Z636" s="106" t="s">
        <v>36</v>
      </c>
      <c r="AA636" s="106" t="s">
        <v>36</v>
      </c>
      <c r="AB636" s="106">
        <v>0.77</v>
      </c>
      <c r="AC636" s="104" t="s">
        <v>36</v>
      </c>
    </row>
    <row r="637" spans="1:30" s="2" customFormat="1" ht="11.25" customHeight="1">
      <c r="A637" s="14">
        <f t="shared" si="33"/>
        <v>554</v>
      </c>
      <c r="B637" s="112" t="s">
        <v>18</v>
      </c>
      <c r="C637" s="104">
        <v>58.362333333333332</v>
      </c>
      <c r="D637" s="100">
        <v>254.89328572415508</v>
      </c>
      <c r="E637" s="100">
        <v>1066.4735074698649</v>
      </c>
      <c r="F637" s="101">
        <v>5.9978335491816201</v>
      </c>
      <c r="G637" s="104">
        <v>23.226333333333333</v>
      </c>
      <c r="H637" s="105">
        <v>44.449666666666673</v>
      </c>
      <c r="I637" s="101">
        <v>9.7484997841517149</v>
      </c>
      <c r="J637" s="104">
        <v>1.6966666666666665</v>
      </c>
      <c r="K637" s="104">
        <v>2.665</v>
      </c>
      <c r="L637" s="105">
        <v>46.81733333333333</v>
      </c>
      <c r="M637" s="105">
        <v>39.316333333333326</v>
      </c>
      <c r="N637" s="25">
        <f t="shared" si="30"/>
        <v>554</v>
      </c>
      <c r="O637" s="106">
        <v>0.48</v>
      </c>
      <c r="P637" s="105">
        <v>108.44200000000001</v>
      </c>
      <c r="Q637" s="104">
        <v>1.4429999999999998</v>
      </c>
      <c r="R637" s="105">
        <v>879.8506666666666</v>
      </c>
      <c r="S637" s="105">
        <v>209.405</v>
      </c>
      <c r="T637" s="106">
        <v>0.27900000000000003</v>
      </c>
      <c r="U637" s="104">
        <v>0.85066666666666668</v>
      </c>
      <c r="V637" s="105" t="s">
        <v>36</v>
      </c>
      <c r="W637" s="105"/>
      <c r="X637" s="105"/>
      <c r="Y637" s="106" t="s">
        <v>36</v>
      </c>
      <c r="Z637" s="106" t="s">
        <v>36</v>
      </c>
      <c r="AA637" s="106" t="s">
        <v>36</v>
      </c>
      <c r="AB637" s="106">
        <v>1.7966666666666669</v>
      </c>
      <c r="AC637" s="104" t="s">
        <v>36</v>
      </c>
    </row>
    <row r="638" spans="1:30" s="2" customFormat="1" ht="11.25" customHeight="1">
      <c r="A638" s="14">
        <f t="shared" si="33"/>
        <v>555</v>
      </c>
      <c r="B638" s="112" t="s">
        <v>86</v>
      </c>
      <c r="C638" s="104">
        <v>48.590333333333341</v>
      </c>
      <c r="D638" s="100">
        <v>306.94678645131984</v>
      </c>
      <c r="E638" s="100">
        <v>1284.2653545123223</v>
      </c>
      <c r="F638" s="101">
        <v>10.18125</v>
      </c>
      <c r="G638" s="104">
        <v>25.590666666666664</v>
      </c>
      <c r="H638" s="105">
        <v>65.842666666666673</v>
      </c>
      <c r="I638" s="101">
        <v>14.109083333333331</v>
      </c>
      <c r="J638" s="104">
        <v>2.1633333333333336</v>
      </c>
      <c r="K638" s="104">
        <v>1.5286666666666668</v>
      </c>
      <c r="L638" s="105">
        <v>40.706666666666671</v>
      </c>
      <c r="M638" s="105">
        <v>21.810333333333332</v>
      </c>
      <c r="N638" s="25">
        <f t="shared" si="30"/>
        <v>555</v>
      </c>
      <c r="O638" s="106">
        <v>0.154</v>
      </c>
      <c r="P638" s="105">
        <v>135.494</v>
      </c>
      <c r="Q638" s="104">
        <v>1.0509999999999999</v>
      </c>
      <c r="R638" s="105">
        <v>345.52600000000001</v>
      </c>
      <c r="S638" s="105">
        <v>237.26166666666666</v>
      </c>
      <c r="T638" s="106">
        <v>7.2000000000000008E-2</v>
      </c>
      <c r="U638" s="104">
        <v>1.0410000000000001</v>
      </c>
      <c r="V638" s="105">
        <v>10.173333333333332</v>
      </c>
      <c r="W638" s="105"/>
      <c r="X638" s="105"/>
      <c r="Y638" s="106">
        <v>0.14000000000000001</v>
      </c>
      <c r="Z638" s="106">
        <v>0.05</v>
      </c>
      <c r="AA638" s="106" t="s">
        <v>36</v>
      </c>
      <c r="AB638" s="106">
        <v>2.5966666666666667</v>
      </c>
      <c r="AC638" s="104" t="s">
        <v>36</v>
      </c>
    </row>
    <row r="639" spans="1:30" s="2" customFormat="1" ht="11.25" customHeight="1">
      <c r="A639" s="14">
        <f t="shared" si="33"/>
        <v>556</v>
      </c>
      <c r="B639" s="112" t="s">
        <v>685</v>
      </c>
      <c r="C639" s="104">
        <v>69.376666666666665</v>
      </c>
      <c r="D639" s="100">
        <v>112.80204125340781</v>
      </c>
      <c r="E639" s="100">
        <v>471.96374060425831</v>
      </c>
      <c r="F639" s="101">
        <v>7.5166666666666675</v>
      </c>
      <c r="G639" s="104">
        <v>2.6069999999999998</v>
      </c>
      <c r="H639" s="108" t="s">
        <v>0</v>
      </c>
      <c r="I639" s="101">
        <v>18.251333333333335</v>
      </c>
      <c r="J639" s="104">
        <v>1.0566666666666666</v>
      </c>
      <c r="K639" s="104">
        <v>2.2483333333333335</v>
      </c>
      <c r="L639" s="105">
        <v>13.946999999999997</v>
      </c>
      <c r="M639" s="105">
        <v>13.335000000000001</v>
      </c>
      <c r="N639" s="25">
        <f t="shared" si="30"/>
        <v>556</v>
      </c>
      <c r="O639" s="106">
        <v>0.14699999999999999</v>
      </c>
      <c r="P639" s="105">
        <v>83.025666666666666</v>
      </c>
      <c r="Q639" s="104">
        <v>0.62233333333333329</v>
      </c>
      <c r="R639" s="105">
        <v>793.76200000000006</v>
      </c>
      <c r="S639" s="105">
        <v>158.57133333333334</v>
      </c>
      <c r="T639" s="106">
        <v>6.0999999999999999E-2</v>
      </c>
      <c r="U639" s="104">
        <v>0.67966666666666675</v>
      </c>
      <c r="V639" s="100" t="s">
        <v>0</v>
      </c>
      <c r="W639" s="100">
        <v>62</v>
      </c>
      <c r="X639" s="100">
        <v>31</v>
      </c>
      <c r="Y639" s="106">
        <v>0.16333333333333333</v>
      </c>
      <c r="Z639" s="106" t="s">
        <v>36</v>
      </c>
      <c r="AA639" s="106" t="s">
        <v>36</v>
      </c>
      <c r="AB639" s="106">
        <v>2.0933333333333333</v>
      </c>
      <c r="AC639" s="104" t="s">
        <v>36</v>
      </c>
    </row>
    <row r="640" spans="1:30" s="98" customFormat="1" ht="11.25" customHeight="1">
      <c r="A640" s="96"/>
      <c r="C640" s="99"/>
      <c r="D640" s="100"/>
      <c r="E640" s="100"/>
      <c r="F640" s="101"/>
      <c r="G640" s="99"/>
      <c r="H640" s="108"/>
      <c r="I640" s="101"/>
      <c r="J640" s="99"/>
      <c r="K640" s="99"/>
      <c r="L640" s="102"/>
      <c r="M640" s="102"/>
      <c r="N640" s="25"/>
      <c r="O640" s="103"/>
      <c r="P640" s="102"/>
      <c r="Q640" s="99"/>
      <c r="R640" s="102"/>
      <c r="S640" s="102"/>
      <c r="T640" s="103"/>
      <c r="U640" s="99"/>
      <c r="V640" s="102"/>
      <c r="W640" s="102"/>
      <c r="X640" s="102"/>
      <c r="Y640" s="103"/>
      <c r="Z640" s="103"/>
      <c r="AA640" s="103"/>
      <c r="AB640" s="119"/>
      <c r="AC640" s="99"/>
    </row>
    <row r="641" spans="1:30" ht="11.25" customHeight="1">
      <c r="A641" s="150" t="s">
        <v>560</v>
      </c>
      <c r="B641" s="150"/>
      <c r="C641" s="10"/>
      <c r="D641" s="14"/>
      <c r="E641" s="14"/>
      <c r="F641" s="10"/>
      <c r="G641" s="10"/>
      <c r="H641" s="14"/>
      <c r="I641" s="29"/>
      <c r="J641" s="10"/>
      <c r="K641" s="10"/>
      <c r="L641" s="14"/>
      <c r="M641" s="14"/>
      <c r="N641" s="25"/>
      <c r="O641" s="15"/>
      <c r="P641" s="14"/>
      <c r="Q641" s="10"/>
      <c r="R641" s="14"/>
      <c r="S641" s="14"/>
      <c r="T641" s="15"/>
      <c r="U641" s="10"/>
      <c r="V641" s="14"/>
      <c r="W641" s="14"/>
      <c r="X641" s="14"/>
      <c r="Y641" s="15"/>
      <c r="Z641" s="15"/>
      <c r="AA641" s="15"/>
      <c r="AB641" s="15"/>
      <c r="AC641" s="10"/>
      <c r="AD641" s="12"/>
    </row>
    <row r="642" spans="1:30" ht="11.25" customHeight="1">
      <c r="A642" s="14">
        <f>A639+1</f>
        <v>557</v>
      </c>
      <c r="B642" s="12" t="s">
        <v>561</v>
      </c>
      <c r="C642" s="27">
        <v>6.4269999999999996</v>
      </c>
      <c r="D642" s="28">
        <v>544.05265579943341</v>
      </c>
      <c r="E642" s="28">
        <v>2276.3163118648295</v>
      </c>
      <c r="F642" s="27">
        <v>27.190800189971927</v>
      </c>
      <c r="G642" s="39">
        <v>43.85</v>
      </c>
      <c r="H642" s="25" t="s">
        <v>0</v>
      </c>
      <c r="I642" s="29">
        <v>20.313533333333336</v>
      </c>
      <c r="J642" s="27">
        <v>8.0359999999999996</v>
      </c>
      <c r="K642" s="27">
        <v>2.218666666666667</v>
      </c>
      <c r="L642" s="25" t="s">
        <v>36</v>
      </c>
      <c r="M642" s="28">
        <v>170.511</v>
      </c>
      <c r="N642" s="25">
        <f t="shared" si="30"/>
        <v>557</v>
      </c>
      <c r="O642" s="30">
        <v>1.9573333333333334</v>
      </c>
      <c r="P642" s="28">
        <v>407.20100000000002</v>
      </c>
      <c r="Q642" s="27">
        <v>2.532</v>
      </c>
      <c r="R642" s="25" t="s">
        <v>36</v>
      </c>
      <c r="S642" s="28">
        <v>580.43600000000004</v>
      </c>
      <c r="T642" s="30">
        <v>0.78066666666666673</v>
      </c>
      <c r="U642" s="27">
        <v>3.1673333333333336</v>
      </c>
      <c r="V642" s="25" t="s">
        <v>0</v>
      </c>
      <c r="W642" s="25"/>
      <c r="X642" s="25"/>
      <c r="Y642" s="30">
        <v>0.1</v>
      </c>
      <c r="Z642" s="30">
        <v>0.03</v>
      </c>
      <c r="AA642" s="30">
        <v>0.76333333333333331</v>
      </c>
      <c r="AB642" s="30">
        <v>10.176666666666668</v>
      </c>
      <c r="AC642" s="47" t="s">
        <v>36</v>
      </c>
      <c r="AD642" s="12"/>
    </row>
    <row r="643" spans="1:30" s="98" customFormat="1" ht="11.25" customHeight="1">
      <c r="A643" s="108">
        <f>A642+1</f>
        <v>558</v>
      </c>
      <c r="B643" s="98" t="s">
        <v>40</v>
      </c>
      <c r="C643" s="99">
        <v>1.6866666666666668</v>
      </c>
      <c r="D643" s="100">
        <v>605.78109291701924</v>
      </c>
      <c r="E643" s="100">
        <v>2534.5880927648086</v>
      </c>
      <c r="F643" s="101">
        <v>22.475180157025655</v>
      </c>
      <c r="G643" s="99">
        <v>53.963333333333338</v>
      </c>
      <c r="H643" s="100" t="s">
        <v>0</v>
      </c>
      <c r="I643" s="101">
        <v>18.702486509641012</v>
      </c>
      <c r="J643" s="99">
        <v>7.7633333333333328</v>
      </c>
      <c r="K643" s="99">
        <v>3.172333333333333</v>
      </c>
      <c r="L643" s="102">
        <v>39.425666666666665</v>
      </c>
      <c r="M643" s="102">
        <v>159.33633333333333</v>
      </c>
      <c r="N643" s="25">
        <f t="shared" si="30"/>
        <v>558</v>
      </c>
      <c r="O643" s="103">
        <v>1.7009999999999998</v>
      </c>
      <c r="P643" s="102">
        <v>260.75566666666668</v>
      </c>
      <c r="Q643" s="99">
        <v>1.3326666666666667</v>
      </c>
      <c r="R643" s="102">
        <v>375.7326666666666</v>
      </c>
      <c r="S643" s="102">
        <v>495.67099999999999</v>
      </c>
      <c r="T643" s="103">
        <v>0.68166666666666698</v>
      </c>
      <c r="U643" s="99">
        <v>2.1159999999999997</v>
      </c>
      <c r="V643" s="100" t="s">
        <v>0</v>
      </c>
      <c r="W643" s="108"/>
      <c r="X643" s="108"/>
      <c r="Y643" s="103">
        <v>8.3333333333333329E-2</v>
      </c>
      <c r="Z643" s="103" t="s">
        <v>36</v>
      </c>
      <c r="AA643" s="103">
        <v>0.21</v>
      </c>
      <c r="AB643" s="103">
        <v>7.47</v>
      </c>
      <c r="AC643" s="99" t="s">
        <v>36</v>
      </c>
    </row>
    <row r="644" spans="1:30" ht="11.25" customHeight="1">
      <c r="A644" s="108">
        <f>A643+1</f>
        <v>559</v>
      </c>
      <c r="B644" s="12" t="s">
        <v>562</v>
      </c>
      <c r="C644" s="37">
        <v>76.841333333333338</v>
      </c>
      <c r="D644" s="35">
        <v>88.093581999778536</v>
      </c>
      <c r="E644" s="41">
        <v>366.96718978666661</v>
      </c>
      <c r="F644" s="40">
        <v>7.4520833333333325</v>
      </c>
      <c r="G644" s="39">
        <v>0.47100000000000003</v>
      </c>
      <c r="H644" s="25" t="s">
        <v>0</v>
      </c>
      <c r="I644" s="29">
        <v>14.227583333333328</v>
      </c>
      <c r="J644" s="27">
        <v>9.7210000000000001</v>
      </c>
      <c r="K644" s="27">
        <v>1.008</v>
      </c>
      <c r="L644" s="28">
        <v>24.443966666666668</v>
      </c>
      <c r="M644" s="28">
        <v>41.759666666666668</v>
      </c>
      <c r="N644" s="25">
        <f t="shared" si="30"/>
        <v>559</v>
      </c>
      <c r="O644" s="30">
        <v>0.40233333333333338</v>
      </c>
      <c r="P644" s="28">
        <v>151.97833333333332</v>
      </c>
      <c r="Q644" s="27">
        <v>1.4390000000000001</v>
      </c>
      <c r="R644" s="25" t="s">
        <v>36</v>
      </c>
      <c r="S644" s="28">
        <v>310.97633333333334</v>
      </c>
      <c r="T644" s="30">
        <v>0.19633333333333333</v>
      </c>
      <c r="U644" s="27">
        <v>1.23</v>
      </c>
      <c r="V644" s="25" t="s">
        <v>0</v>
      </c>
      <c r="W644" s="25"/>
      <c r="X644" s="25"/>
      <c r="Y644" s="30">
        <v>0.27333333333333337</v>
      </c>
      <c r="Z644" s="30">
        <v>7.0000000000000007E-2</v>
      </c>
      <c r="AA644" s="30">
        <v>0.06</v>
      </c>
      <c r="AB644" s="30">
        <v>1.1633333333333333</v>
      </c>
      <c r="AC644" s="27">
        <v>12.443333333333333</v>
      </c>
      <c r="AD644" s="12"/>
    </row>
    <row r="645" spans="1:30" ht="11.25" customHeight="1">
      <c r="A645" s="108">
        <f>A644+1</f>
        <v>560</v>
      </c>
      <c r="B645" s="12" t="s">
        <v>563</v>
      </c>
      <c r="C645" s="37">
        <v>80.143333333333331</v>
      </c>
      <c r="D645" s="35">
        <v>73.844704347826095</v>
      </c>
      <c r="E645" s="41">
        <v>308.9662429913044</v>
      </c>
      <c r="F645" s="40">
        <v>4.5978260869565224</v>
      </c>
      <c r="G645" s="37">
        <v>0.38</v>
      </c>
      <c r="H645" s="25" t="s">
        <v>0</v>
      </c>
      <c r="I645" s="29">
        <v>13.442173913043479</v>
      </c>
      <c r="J645" s="37">
        <v>5.08</v>
      </c>
      <c r="K645" s="37">
        <v>1.4366666666666665</v>
      </c>
      <c r="L645" s="35">
        <v>22.215</v>
      </c>
      <c r="M645" s="35">
        <v>23.190333333333331</v>
      </c>
      <c r="N645" s="25">
        <f t="shared" si="30"/>
        <v>560</v>
      </c>
      <c r="O645" s="44">
        <v>0.46033333333333332</v>
      </c>
      <c r="P645" s="35">
        <v>78.510333333333335</v>
      </c>
      <c r="Q645" s="37">
        <v>1.3853333333333335</v>
      </c>
      <c r="R645" s="35">
        <v>372.10966666666673</v>
      </c>
      <c r="S645" s="35">
        <v>147.12333333333333</v>
      </c>
      <c r="T645" s="44">
        <v>0.13766666666666669</v>
      </c>
      <c r="U645" s="37">
        <v>0.8783333333333333</v>
      </c>
      <c r="V645" s="25" t="s">
        <v>0</v>
      </c>
      <c r="W645" s="25">
        <v>9.1666666666666679</v>
      </c>
      <c r="X645" s="25">
        <v>4.5833333333333339</v>
      </c>
      <c r="Y645" s="44">
        <v>6.6666666666666666E-2</v>
      </c>
      <c r="Z645" s="44">
        <v>0.03</v>
      </c>
      <c r="AA645" s="44" t="s">
        <v>36</v>
      </c>
      <c r="AB645" s="44" t="s">
        <v>36</v>
      </c>
      <c r="AC645" s="37" t="s">
        <v>147</v>
      </c>
      <c r="AD645" s="12"/>
    </row>
    <row r="646" spans="1:30" ht="11.25" customHeight="1">
      <c r="A646" s="108">
        <f>A645+1</f>
        <v>561</v>
      </c>
      <c r="B646" s="12" t="s">
        <v>564</v>
      </c>
      <c r="C646" s="27">
        <v>80.350633333333334</v>
      </c>
      <c r="D646" s="28">
        <v>76.424085666666684</v>
      </c>
      <c r="E646" s="28">
        <v>319.7583744293334</v>
      </c>
      <c r="F646" s="27">
        <v>4.7750000000000004</v>
      </c>
      <c r="G646" s="39">
        <v>0.54233333333333344</v>
      </c>
      <c r="H646" s="25" t="s">
        <v>0</v>
      </c>
      <c r="I646" s="29">
        <v>13.591033333333334</v>
      </c>
      <c r="J646" s="27">
        <v>8.5103333333333335</v>
      </c>
      <c r="K646" s="27">
        <v>0.74099999999999999</v>
      </c>
      <c r="L646" s="28">
        <v>26.594666666666665</v>
      </c>
      <c r="M646" s="28">
        <v>42.339666666666666</v>
      </c>
      <c r="N646" s="25">
        <f t="shared" si="30"/>
        <v>561</v>
      </c>
      <c r="O646" s="30">
        <v>0.28433333333333333</v>
      </c>
      <c r="P646" s="28">
        <v>86.854333333333329</v>
      </c>
      <c r="Q646" s="27">
        <v>1.2889999999999999</v>
      </c>
      <c r="R646" s="28">
        <v>1.7590000000000001</v>
      </c>
      <c r="S646" s="28">
        <v>254.61666666666667</v>
      </c>
      <c r="T646" s="30">
        <v>0.18833333333333332</v>
      </c>
      <c r="U646" s="27">
        <v>0.7</v>
      </c>
      <c r="V646" s="25" t="s">
        <v>0</v>
      </c>
      <c r="W646" s="25"/>
      <c r="X646" s="25"/>
      <c r="Y646" s="30">
        <v>0.04</v>
      </c>
      <c r="Z646" s="31" t="s">
        <v>36</v>
      </c>
      <c r="AA646" s="31" t="s">
        <v>36</v>
      </c>
      <c r="AB646" s="31" t="s">
        <v>36</v>
      </c>
      <c r="AC646" s="47" t="s">
        <v>36</v>
      </c>
      <c r="AD646" s="12"/>
    </row>
    <row r="647" spans="1:30" ht="11.25" customHeight="1">
      <c r="A647" s="14">
        <f t="shared" ref="A647:A668" si="34">A646+1</f>
        <v>562</v>
      </c>
      <c r="B647" s="12" t="s">
        <v>565</v>
      </c>
      <c r="C647" s="37">
        <v>13.996666666666668</v>
      </c>
      <c r="D647" s="35">
        <v>329.02673623188412</v>
      </c>
      <c r="E647" s="41">
        <v>1376.6478643942032</v>
      </c>
      <c r="F647" s="40">
        <v>19.981884057971016</v>
      </c>
      <c r="G647" s="37">
        <v>1.2566666666666666</v>
      </c>
      <c r="H647" s="25" t="s">
        <v>0</v>
      </c>
      <c r="I647" s="29">
        <v>61.221449275362318</v>
      </c>
      <c r="J647" s="37">
        <v>18.420000000000002</v>
      </c>
      <c r="K647" s="37">
        <v>3.5433333333333334</v>
      </c>
      <c r="L647" s="35">
        <v>122.57</v>
      </c>
      <c r="M647" s="35">
        <v>209.94666666666669</v>
      </c>
      <c r="N647" s="25">
        <f t="shared" ref="N647:N687" si="35">A647</f>
        <v>562</v>
      </c>
      <c r="O647" s="44">
        <v>1.02</v>
      </c>
      <c r="P647" s="35">
        <v>385.37666666666672</v>
      </c>
      <c r="Q647" s="37">
        <v>7.9866666666666672</v>
      </c>
      <c r="R647" s="35" t="s">
        <v>36</v>
      </c>
      <c r="S647" s="35">
        <v>1352.4566666666667</v>
      </c>
      <c r="T647" s="44">
        <v>0.79</v>
      </c>
      <c r="U647" s="37">
        <v>2.9033333333333329</v>
      </c>
      <c r="V647" s="25" t="s">
        <v>0</v>
      </c>
      <c r="W647" s="25"/>
      <c r="X647" s="25"/>
      <c r="Y647" s="44">
        <v>0.16666666666666666</v>
      </c>
      <c r="Z647" s="44" t="s">
        <v>36</v>
      </c>
      <c r="AA647" s="44">
        <v>0.65</v>
      </c>
      <c r="AB647" s="44">
        <v>4.0233333333333334</v>
      </c>
      <c r="AC647" s="37" t="s">
        <v>147</v>
      </c>
      <c r="AD647" s="12"/>
    </row>
    <row r="648" spans="1:30" ht="11.25" customHeight="1">
      <c r="A648" s="14">
        <f t="shared" si="34"/>
        <v>563</v>
      </c>
      <c r="B648" s="71" t="s">
        <v>566</v>
      </c>
      <c r="C648" s="52">
        <v>80.009333333333331</v>
      </c>
      <c r="D648" s="28">
        <v>78.008896666666672</v>
      </c>
      <c r="E648" s="49">
        <v>326.38922365333337</v>
      </c>
      <c r="F648" s="27">
        <v>5.09375</v>
      </c>
      <c r="G648" s="39">
        <v>0.64400000000000002</v>
      </c>
      <c r="H648" s="25" t="s">
        <v>0</v>
      </c>
      <c r="I648" s="29">
        <v>13.499583333333337</v>
      </c>
      <c r="J648" s="52">
        <v>7.4720000000000004</v>
      </c>
      <c r="K648" s="52">
        <v>0.7533333333333333</v>
      </c>
      <c r="L648" s="49">
        <v>17.453333333333333</v>
      </c>
      <c r="M648" s="49">
        <v>38.118333333333332</v>
      </c>
      <c r="N648" s="25">
        <f t="shared" si="35"/>
        <v>563</v>
      </c>
      <c r="O648" s="48">
        <v>0.53</v>
      </c>
      <c r="P648" s="49">
        <v>84.592666666666673</v>
      </c>
      <c r="Q648" s="52">
        <v>1.0596666666666665</v>
      </c>
      <c r="R648" s="49">
        <v>0.98199999999999987</v>
      </c>
      <c r="S648" s="49">
        <v>252.97633333333332</v>
      </c>
      <c r="T648" s="48">
        <v>0.10266666666666667</v>
      </c>
      <c r="U648" s="52">
        <v>1.1153333333333335</v>
      </c>
      <c r="V648" s="25" t="s">
        <v>0</v>
      </c>
      <c r="W648" s="25"/>
      <c r="X648" s="25"/>
      <c r="Y648" s="48">
        <v>0.12333333333333334</v>
      </c>
      <c r="Z648" s="31" t="s">
        <v>36</v>
      </c>
      <c r="AA648" s="31" t="s">
        <v>36</v>
      </c>
      <c r="AB648" s="31" t="s">
        <v>36</v>
      </c>
      <c r="AC648" s="47" t="s">
        <v>36</v>
      </c>
      <c r="AD648" s="12"/>
    </row>
    <row r="649" spans="1:30" ht="11.25" customHeight="1">
      <c r="A649" s="14">
        <f t="shared" si="34"/>
        <v>564</v>
      </c>
      <c r="B649" s="12" t="s">
        <v>567</v>
      </c>
      <c r="C649" s="27">
        <v>12.696666666666667</v>
      </c>
      <c r="D649" s="28">
        <v>339.16476666666665</v>
      </c>
      <c r="E649" s="28">
        <v>1419.0653837333334</v>
      </c>
      <c r="F649" s="27">
        <v>20.208333333333336</v>
      </c>
      <c r="G649" s="39">
        <v>2.3650000000000002</v>
      </c>
      <c r="H649" s="25" t="s">
        <v>0</v>
      </c>
      <c r="I649" s="29">
        <v>61.24</v>
      </c>
      <c r="J649" s="52">
        <v>23.593333333333334</v>
      </c>
      <c r="K649" s="52">
        <v>3.49</v>
      </c>
      <c r="L649" s="49">
        <v>77.522999999999996</v>
      </c>
      <c r="M649" s="49">
        <v>178.39066666666668</v>
      </c>
      <c r="N649" s="25">
        <f t="shared" si="35"/>
        <v>564</v>
      </c>
      <c r="O649" s="48">
        <v>1.4279999999999999</v>
      </c>
      <c r="P649" s="49">
        <v>354.51499999999999</v>
      </c>
      <c r="Q649" s="52">
        <v>5.1286666666666667</v>
      </c>
      <c r="R649" s="49">
        <v>10.313666666666668</v>
      </c>
      <c r="S649" s="49">
        <v>1082.7433333333333</v>
      </c>
      <c r="T649" s="48">
        <v>0.69866666666666666</v>
      </c>
      <c r="U649" s="52">
        <v>3.8826666666666667</v>
      </c>
      <c r="V649" s="25" t="s">
        <v>0</v>
      </c>
      <c r="W649" s="25"/>
      <c r="X649" s="25"/>
      <c r="Y649" s="30">
        <v>0.13666666666666669</v>
      </c>
      <c r="Z649" s="30">
        <v>0.03</v>
      </c>
      <c r="AA649" s="30">
        <v>0.26</v>
      </c>
      <c r="AB649" s="38" t="s">
        <v>36</v>
      </c>
      <c r="AC649" s="47" t="s">
        <v>36</v>
      </c>
      <c r="AD649" s="12"/>
    </row>
    <row r="650" spans="1:30" ht="11.25" customHeight="1">
      <c r="A650" s="14">
        <f t="shared" si="34"/>
        <v>565</v>
      </c>
      <c r="B650" s="71" t="s">
        <v>568</v>
      </c>
      <c r="C650" s="52">
        <v>75.842333333333329</v>
      </c>
      <c r="D650" s="28">
        <v>92.739919999999998</v>
      </c>
      <c r="E650" s="28">
        <v>388.02382527999998</v>
      </c>
      <c r="F650" s="29">
        <v>6.1437499999999998</v>
      </c>
      <c r="G650" s="39">
        <v>0.51200000000000001</v>
      </c>
      <c r="H650" s="25" t="s">
        <v>0</v>
      </c>
      <c r="I650" s="29">
        <v>16.495250000000002</v>
      </c>
      <c r="J650" s="52">
        <v>13.866</v>
      </c>
      <c r="K650" s="52">
        <v>1.0066666666666666</v>
      </c>
      <c r="L650" s="49">
        <v>29.400666666666666</v>
      </c>
      <c r="M650" s="49">
        <v>44.104000000000006</v>
      </c>
      <c r="N650" s="25">
        <f t="shared" si="35"/>
        <v>565</v>
      </c>
      <c r="O650" s="48">
        <v>0.32033333333333336</v>
      </c>
      <c r="P650" s="49">
        <v>121.00833333333333</v>
      </c>
      <c r="Q650" s="52">
        <v>1.921</v>
      </c>
      <c r="R650" s="49">
        <v>0.52033333333333331</v>
      </c>
      <c r="S650" s="49">
        <v>347.72066666666666</v>
      </c>
      <c r="T650" s="48">
        <v>0.23633333333333331</v>
      </c>
      <c r="U650" s="52">
        <v>1.014</v>
      </c>
      <c r="V650" s="25" t="s">
        <v>0</v>
      </c>
      <c r="W650" s="25"/>
      <c r="X650" s="25"/>
      <c r="Y650" s="48">
        <v>0.12666666666666668</v>
      </c>
      <c r="Z650" s="31" t="s">
        <v>36</v>
      </c>
      <c r="AA650" s="48">
        <v>0.04</v>
      </c>
      <c r="AB650" s="31" t="s">
        <v>36</v>
      </c>
      <c r="AC650" s="47" t="s">
        <v>36</v>
      </c>
      <c r="AD650" s="12"/>
    </row>
    <row r="651" spans="1:30" ht="11.25" customHeight="1">
      <c r="A651" s="14">
        <f t="shared" si="34"/>
        <v>566</v>
      </c>
      <c r="B651" s="12" t="s">
        <v>569</v>
      </c>
      <c r="C651" s="52">
        <v>13.533333333333333</v>
      </c>
      <c r="D651" s="28">
        <v>327.90526666666665</v>
      </c>
      <c r="E651" s="28">
        <v>1371.9556357333333</v>
      </c>
      <c r="F651" s="27">
        <v>20.104166666666668</v>
      </c>
      <c r="G651" s="39">
        <v>0.94666666666666666</v>
      </c>
      <c r="H651" s="25" t="s">
        <v>0</v>
      </c>
      <c r="I651" s="29">
        <v>61.479166666666657</v>
      </c>
      <c r="J651" s="52">
        <v>30.32</v>
      </c>
      <c r="K651" s="52">
        <v>3.936666666666667</v>
      </c>
      <c r="L651" s="49">
        <v>97.97</v>
      </c>
      <c r="M651" s="49">
        <v>169.90300000000002</v>
      </c>
      <c r="N651" s="25">
        <f t="shared" si="35"/>
        <v>566</v>
      </c>
      <c r="O651" s="48">
        <v>0.99099999999999999</v>
      </c>
      <c r="P651" s="49">
        <v>427.18900000000002</v>
      </c>
      <c r="Q651" s="52">
        <v>7.0276666666666658</v>
      </c>
      <c r="R651" s="49">
        <v>24.580333333333332</v>
      </c>
      <c r="S651" s="49">
        <v>1275.9513333333334</v>
      </c>
      <c r="T651" s="48">
        <v>0.95099999999999996</v>
      </c>
      <c r="U651" s="52">
        <v>3.0060000000000002</v>
      </c>
      <c r="V651" s="25" t="s">
        <v>0</v>
      </c>
      <c r="W651" s="25"/>
      <c r="X651" s="25"/>
      <c r="Y651" s="30">
        <v>0.1</v>
      </c>
      <c r="Z651" s="31" t="s">
        <v>36</v>
      </c>
      <c r="AA651" s="30">
        <v>0.12333333333333334</v>
      </c>
      <c r="AB651" s="31" t="s">
        <v>36</v>
      </c>
      <c r="AC651" s="47" t="s">
        <v>36</v>
      </c>
      <c r="AD651" s="12"/>
    </row>
    <row r="652" spans="1:30" ht="11.25" customHeight="1">
      <c r="A652" s="14">
        <f t="shared" si="34"/>
        <v>567</v>
      </c>
      <c r="B652" s="12" t="s">
        <v>570</v>
      </c>
      <c r="C652" s="27">
        <v>80.218000000000004</v>
      </c>
      <c r="D652" s="28">
        <v>77.027266666666677</v>
      </c>
      <c r="E652" s="28">
        <v>322.28208373333337</v>
      </c>
      <c r="F652" s="27">
        <v>4.479166666666667</v>
      </c>
      <c r="G652" s="39">
        <v>0.53566666666666662</v>
      </c>
      <c r="H652" s="25" t="s">
        <v>0</v>
      </c>
      <c r="I652" s="29">
        <v>14.005166666666661</v>
      </c>
      <c r="J652" s="27">
        <v>8.402333333333333</v>
      </c>
      <c r="K652" s="27">
        <v>0.76200000000000001</v>
      </c>
      <c r="L652" s="28">
        <v>29.004333333333335</v>
      </c>
      <c r="M652" s="28">
        <v>40.371333333333332</v>
      </c>
      <c r="N652" s="25">
        <f t="shared" si="35"/>
        <v>567</v>
      </c>
      <c r="O652" s="30">
        <v>0.36533333333333334</v>
      </c>
      <c r="P652" s="28">
        <v>88.030666666666662</v>
      </c>
      <c r="Q652" s="27">
        <v>1.4656666666666667</v>
      </c>
      <c r="R652" s="28">
        <v>1.8540000000000001</v>
      </c>
      <c r="S652" s="28">
        <v>256.37333333333333</v>
      </c>
      <c r="T652" s="30">
        <v>0.19766666666666666</v>
      </c>
      <c r="U652" s="27">
        <v>0.72099999999999997</v>
      </c>
      <c r="V652" s="25" t="s">
        <v>0</v>
      </c>
      <c r="W652" s="25"/>
      <c r="X652" s="25"/>
      <c r="Y652" s="30">
        <v>0.06</v>
      </c>
      <c r="Z652" s="31" t="s">
        <v>36</v>
      </c>
      <c r="AA652" s="30">
        <v>0.03</v>
      </c>
      <c r="AB652" s="31" t="s">
        <v>36</v>
      </c>
      <c r="AC652" s="47" t="s">
        <v>36</v>
      </c>
      <c r="AD652" s="12"/>
    </row>
    <row r="653" spans="1:30" ht="11.25" customHeight="1">
      <c r="A653" s="14">
        <f t="shared" si="34"/>
        <v>568</v>
      </c>
      <c r="B653" s="12" t="s">
        <v>571</v>
      </c>
      <c r="C653" s="37">
        <v>14.876666666666665</v>
      </c>
      <c r="D653" s="35">
        <v>323.56571159420292</v>
      </c>
      <c r="E653" s="41">
        <v>1353.798937310145</v>
      </c>
      <c r="F653" s="40">
        <v>21.344202898550723</v>
      </c>
      <c r="G653" s="37">
        <v>1.24</v>
      </c>
      <c r="H653" s="25" t="s">
        <v>0</v>
      </c>
      <c r="I653" s="29">
        <v>58.752463768115952</v>
      </c>
      <c r="J653" s="37">
        <v>21.833333333333332</v>
      </c>
      <c r="K653" s="37">
        <v>3.7866666666666666</v>
      </c>
      <c r="L653" s="35">
        <v>110.90333333333335</v>
      </c>
      <c r="M653" s="35">
        <v>188.10666666666665</v>
      </c>
      <c r="N653" s="25">
        <f t="shared" si="35"/>
        <v>568</v>
      </c>
      <c r="O653" s="44">
        <v>1.3160000000000001</v>
      </c>
      <c r="P653" s="35">
        <v>471.15666666666669</v>
      </c>
      <c r="Q653" s="37">
        <v>6.4633333333333338</v>
      </c>
      <c r="R653" s="35" t="s">
        <v>36</v>
      </c>
      <c r="S653" s="35">
        <v>1415.68</v>
      </c>
      <c r="T653" s="44">
        <v>0.82666666666666666</v>
      </c>
      <c r="U653" s="37">
        <v>2.8533333333333335</v>
      </c>
      <c r="V653" s="25" t="s">
        <v>0</v>
      </c>
      <c r="W653" s="25"/>
      <c r="X653" s="25"/>
      <c r="Y653" s="44">
        <v>0.11666666666666665</v>
      </c>
      <c r="Z653" s="44" t="s">
        <v>36</v>
      </c>
      <c r="AA653" s="44">
        <v>0.59</v>
      </c>
      <c r="AB653" s="44">
        <v>4.5999999999999996</v>
      </c>
      <c r="AC653" s="40" t="s">
        <v>147</v>
      </c>
      <c r="AD653" s="12"/>
    </row>
    <row r="654" spans="1:30" ht="11.25" customHeight="1">
      <c r="A654" s="14">
        <f t="shared" si="34"/>
        <v>569</v>
      </c>
      <c r="B654" s="71" t="s">
        <v>572</v>
      </c>
      <c r="C654" s="52">
        <v>77.86433333333332</v>
      </c>
      <c r="D654" s="28">
        <v>84.701852733492899</v>
      </c>
      <c r="E654" s="28">
        <v>354.39255183693433</v>
      </c>
      <c r="F654" s="27">
        <v>5.5374999999999996</v>
      </c>
      <c r="G654" s="39">
        <v>0.4</v>
      </c>
      <c r="H654" s="25" t="s">
        <v>0</v>
      </c>
      <c r="I654" s="29">
        <v>15.2675</v>
      </c>
      <c r="J654" s="52">
        <v>9.3179999999999996</v>
      </c>
      <c r="K654" s="52">
        <v>0.93066666666666664</v>
      </c>
      <c r="L654" s="49">
        <v>29.189666666666668</v>
      </c>
      <c r="M654" s="49">
        <v>41.707333333333338</v>
      </c>
      <c r="N654" s="25">
        <f t="shared" si="35"/>
        <v>569</v>
      </c>
      <c r="O654" s="48">
        <v>0.29433333333333334</v>
      </c>
      <c r="P654" s="49">
        <v>112.93166666666667</v>
      </c>
      <c r="Q654" s="52">
        <v>1.3573333333333333</v>
      </c>
      <c r="R654" s="49">
        <v>0.68699999999999994</v>
      </c>
      <c r="S654" s="49">
        <v>314.584</v>
      </c>
      <c r="T654" s="48">
        <v>0.22700000000000001</v>
      </c>
      <c r="U654" s="52">
        <v>0.91900000000000004</v>
      </c>
      <c r="V654" s="25" t="s">
        <v>0</v>
      </c>
      <c r="W654" s="25"/>
      <c r="X654" s="25"/>
      <c r="Y654" s="48">
        <v>9.3333333333333338E-2</v>
      </c>
      <c r="Z654" s="31" t="s">
        <v>36</v>
      </c>
      <c r="AA654" s="48">
        <v>0.04</v>
      </c>
      <c r="AB654" s="31" t="s">
        <v>36</v>
      </c>
      <c r="AC654" s="47" t="s">
        <v>36</v>
      </c>
      <c r="AD654" s="12"/>
    </row>
    <row r="655" spans="1:30" ht="11.25" customHeight="1">
      <c r="A655" s="14">
        <f t="shared" si="34"/>
        <v>570</v>
      </c>
      <c r="B655" s="12" t="s">
        <v>573</v>
      </c>
      <c r="C655" s="52">
        <v>14.963333333333333</v>
      </c>
      <c r="D655" s="28">
        <v>325.84441116273405</v>
      </c>
      <c r="E655" s="28">
        <v>1363.3330163048793</v>
      </c>
      <c r="F655" s="27">
        <v>17.270833333333332</v>
      </c>
      <c r="G655" s="39">
        <v>1.17</v>
      </c>
      <c r="H655" s="25" t="s">
        <v>0</v>
      </c>
      <c r="I655" s="29">
        <v>62.929166666666667</v>
      </c>
      <c r="J655" s="52">
        <v>24.006666666666671</v>
      </c>
      <c r="K655" s="52">
        <v>3.6666666666666665</v>
      </c>
      <c r="L655" s="49">
        <v>111.42533333333334</v>
      </c>
      <c r="M655" s="49">
        <v>169.90033333333335</v>
      </c>
      <c r="N655" s="25">
        <f t="shared" si="35"/>
        <v>570</v>
      </c>
      <c r="O655" s="48">
        <v>1.17</v>
      </c>
      <c r="P655" s="49">
        <v>334.78833333333336</v>
      </c>
      <c r="Q655" s="52">
        <v>18.581666666666667</v>
      </c>
      <c r="R655" s="49">
        <v>13.650333333333334</v>
      </c>
      <c r="S655" s="49">
        <v>1134.5416666666667</v>
      </c>
      <c r="T655" s="48">
        <v>0.84433333333333327</v>
      </c>
      <c r="U655" s="52">
        <v>2.5966666666666662</v>
      </c>
      <c r="V655" s="25" t="s">
        <v>0</v>
      </c>
      <c r="W655" s="25"/>
      <c r="X655" s="25"/>
      <c r="Y655" s="30">
        <v>7.0000000000000007E-2</v>
      </c>
      <c r="Z655" s="30">
        <v>0.03</v>
      </c>
      <c r="AA655" s="30">
        <v>6.6666666666666666E-2</v>
      </c>
      <c r="AB655" s="31" t="s">
        <v>36</v>
      </c>
      <c r="AC655" s="47" t="s">
        <v>36</v>
      </c>
      <c r="AD655" s="12"/>
    </row>
    <row r="656" spans="1:30" ht="11.25" customHeight="1">
      <c r="A656" s="14">
        <f t="shared" si="34"/>
        <v>571</v>
      </c>
      <c r="B656" s="12" t="s">
        <v>574</v>
      </c>
      <c r="C656" s="27">
        <v>82.581000000000003</v>
      </c>
      <c r="D656" s="28">
        <v>67.866228771428268</v>
      </c>
      <c r="E656" s="28">
        <v>283.95230117965588</v>
      </c>
      <c r="F656" s="27">
        <v>4.5395833333333329</v>
      </c>
      <c r="G656" s="72">
        <v>0.47733333333333333</v>
      </c>
      <c r="H656" s="25" t="s">
        <v>0</v>
      </c>
      <c r="I656" s="29">
        <v>11.822749999999997</v>
      </c>
      <c r="J656" s="27">
        <v>4.76</v>
      </c>
      <c r="K656" s="27">
        <v>0.57933333333333337</v>
      </c>
      <c r="L656" s="28">
        <v>19.244</v>
      </c>
      <c r="M656" s="28">
        <v>42.959666666666671</v>
      </c>
      <c r="N656" s="25">
        <f t="shared" si="35"/>
        <v>571</v>
      </c>
      <c r="O656" s="30">
        <v>0.46133333333333337</v>
      </c>
      <c r="P656" s="28">
        <v>89.509</v>
      </c>
      <c r="Q656" s="27">
        <v>1.1843333333333332</v>
      </c>
      <c r="R656" s="28">
        <v>2.0806666666666667</v>
      </c>
      <c r="S656" s="28">
        <v>240.56700000000001</v>
      </c>
      <c r="T656" s="30">
        <v>9.1666666666666674E-2</v>
      </c>
      <c r="U656" s="27">
        <v>1.3049999999999999</v>
      </c>
      <c r="V656" s="25" t="s">
        <v>0</v>
      </c>
      <c r="W656" s="25"/>
      <c r="X656" s="25"/>
      <c r="Y656" s="31" t="s">
        <v>36</v>
      </c>
      <c r="Z656" s="31" t="s">
        <v>36</v>
      </c>
      <c r="AA656" s="31" t="s">
        <v>36</v>
      </c>
      <c r="AB656" s="73">
        <v>3.69</v>
      </c>
      <c r="AC656" s="47" t="s">
        <v>36</v>
      </c>
      <c r="AD656" s="12"/>
    </row>
    <row r="657" spans="1:30" ht="11.25" customHeight="1">
      <c r="A657" s="14">
        <f t="shared" si="34"/>
        <v>572</v>
      </c>
      <c r="B657" s="71" t="s">
        <v>575</v>
      </c>
      <c r="C657" s="10">
        <v>11.953333333333333</v>
      </c>
      <c r="D657" s="28">
        <v>336.9619111275673</v>
      </c>
      <c r="E657" s="49">
        <v>1409.8486361577416</v>
      </c>
      <c r="F657" s="27">
        <v>20.916666666666668</v>
      </c>
      <c r="G657" s="29">
        <v>1.33</v>
      </c>
      <c r="H657" s="25" t="s">
        <v>0</v>
      </c>
      <c r="I657" s="29">
        <v>62.223333333333329</v>
      </c>
      <c r="J657" s="29">
        <v>20.626666666666665</v>
      </c>
      <c r="K657" s="29">
        <v>3.5766666666666662</v>
      </c>
      <c r="L657" s="25">
        <v>67.661666666666662</v>
      </c>
      <c r="M657" s="25">
        <v>184.49733333333333</v>
      </c>
      <c r="N657" s="25">
        <f t="shared" si="35"/>
        <v>572</v>
      </c>
      <c r="O657" s="38">
        <v>1.0783333333333334</v>
      </c>
      <c r="P657" s="25">
        <v>393.58600000000001</v>
      </c>
      <c r="Q657" s="29">
        <v>5.3203333333333331</v>
      </c>
      <c r="R657" s="25">
        <v>24.114333333333331</v>
      </c>
      <c r="S657" s="25">
        <v>1108.6596666666667</v>
      </c>
      <c r="T657" s="38">
        <v>0.59533333333333327</v>
      </c>
      <c r="U657" s="29">
        <v>3.9780000000000002</v>
      </c>
      <c r="V657" s="25" t="s">
        <v>0</v>
      </c>
      <c r="W657" s="25"/>
      <c r="X657" s="25"/>
      <c r="Y657" s="48">
        <v>0.16333333333333333</v>
      </c>
      <c r="Z657" s="48">
        <v>0.03</v>
      </c>
      <c r="AA657" s="31" t="s">
        <v>36</v>
      </c>
      <c r="AB657" s="48">
        <v>3.9233333333333333</v>
      </c>
      <c r="AC657" s="47" t="s">
        <v>36</v>
      </c>
      <c r="AD657" s="12"/>
    </row>
    <row r="658" spans="1:30" ht="11.25" customHeight="1">
      <c r="A658" s="14">
        <f t="shared" si="34"/>
        <v>573</v>
      </c>
      <c r="B658" s="71" t="s">
        <v>576</v>
      </c>
      <c r="C658" s="52">
        <v>79.986000000000004</v>
      </c>
      <c r="D658" s="28">
        <v>76.893382317900631</v>
      </c>
      <c r="E658" s="49">
        <v>321.72191161809627</v>
      </c>
      <c r="F658" s="27">
        <v>5.7208333333333341</v>
      </c>
      <c r="G658" s="39">
        <v>0.53833333333333344</v>
      </c>
      <c r="H658" s="25" t="s">
        <v>0</v>
      </c>
      <c r="I658" s="29">
        <v>12.908166666666659</v>
      </c>
      <c r="J658" s="52">
        <v>11.514333333333335</v>
      </c>
      <c r="K658" s="52">
        <v>0.84666666666666668</v>
      </c>
      <c r="L658" s="49">
        <v>22.532</v>
      </c>
      <c r="M658" s="49">
        <v>34.392666666666663</v>
      </c>
      <c r="N658" s="25">
        <f t="shared" si="35"/>
        <v>573</v>
      </c>
      <c r="O658" s="48">
        <v>0.32100000000000001</v>
      </c>
      <c r="P658" s="49">
        <v>106.325</v>
      </c>
      <c r="Q658" s="52">
        <v>1.4109999999999998</v>
      </c>
      <c r="R658" s="49">
        <v>1.4570000000000001</v>
      </c>
      <c r="S658" s="49">
        <v>268.08633333333336</v>
      </c>
      <c r="T658" s="48">
        <v>0.22466666666666668</v>
      </c>
      <c r="U658" s="52">
        <v>1.006</v>
      </c>
      <c r="V658" s="25" t="s">
        <v>0</v>
      </c>
      <c r="W658" s="25"/>
      <c r="X658" s="25"/>
      <c r="Y658" s="48">
        <v>0.1466666666666667</v>
      </c>
      <c r="Z658" s="31" t="s">
        <v>36</v>
      </c>
      <c r="AA658" s="48">
        <v>0.03</v>
      </c>
      <c r="AB658" s="31" t="s">
        <v>36</v>
      </c>
      <c r="AC658" s="47" t="s">
        <v>36</v>
      </c>
      <c r="AD658" s="12"/>
    </row>
    <row r="659" spans="1:30" ht="11.25" customHeight="1">
      <c r="A659" s="14">
        <f t="shared" si="34"/>
        <v>574</v>
      </c>
      <c r="B659" s="12" t="s">
        <v>577</v>
      </c>
      <c r="C659" s="29">
        <v>12.636666666666665</v>
      </c>
      <c r="D659" s="28">
        <v>331.41497745672859</v>
      </c>
      <c r="E659" s="28">
        <v>1386.6402656789526</v>
      </c>
      <c r="F659" s="27">
        <v>22.166666666666668</v>
      </c>
      <c r="G659" s="39">
        <v>1.2366666666666666</v>
      </c>
      <c r="H659" s="25" t="s">
        <v>0</v>
      </c>
      <c r="I659" s="29">
        <v>59.986666666666657</v>
      </c>
      <c r="J659" s="29">
        <v>33.843333333333334</v>
      </c>
      <c r="K659" s="29">
        <v>3.9733333333333332</v>
      </c>
      <c r="L659" s="25">
        <v>120.45766666666667</v>
      </c>
      <c r="M659" s="25">
        <v>161.93533333333335</v>
      </c>
      <c r="N659" s="25">
        <f t="shared" si="35"/>
        <v>574</v>
      </c>
      <c r="O659" s="38">
        <v>1.3406666666666667</v>
      </c>
      <c r="P659" s="25">
        <v>393.69833333333332</v>
      </c>
      <c r="Q659" s="29">
        <v>6.9173333333333344</v>
      </c>
      <c r="R659" s="25">
        <v>9.7576666666666672</v>
      </c>
      <c r="S659" s="25">
        <v>1221.3969999999999</v>
      </c>
      <c r="T659" s="38">
        <v>1.0373333333333334</v>
      </c>
      <c r="U659" s="29">
        <v>3.2929999999999997</v>
      </c>
      <c r="V659" s="25" t="s">
        <v>0</v>
      </c>
      <c r="W659" s="25"/>
      <c r="X659" s="25"/>
      <c r="Y659" s="30">
        <v>0.26333333333333336</v>
      </c>
      <c r="Z659" s="31" t="s">
        <v>36</v>
      </c>
      <c r="AA659" s="30">
        <v>0.08</v>
      </c>
      <c r="AB659" s="31" t="s">
        <v>36</v>
      </c>
      <c r="AC659" s="47" t="s">
        <v>36</v>
      </c>
      <c r="AD659" s="12"/>
    </row>
    <row r="660" spans="1:30" ht="11.25" customHeight="1">
      <c r="A660" s="14">
        <f t="shared" si="34"/>
        <v>575</v>
      </c>
      <c r="B660" s="12" t="s">
        <v>578</v>
      </c>
      <c r="C660" s="27">
        <v>12.29</v>
      </c>
      <c r="D660" s="28">
        <v>354.70287658909956</v>
      </c>
      <c r="E660" s="28">
        <v>1484.0768356487927</v>
      </c>
      <c r="F660" s="27">
        <v>21.229166666666664</v>
      </c>
      <c r="G660" s="39">
        <v>5.43</v>
      </c>
      <c r="H660" s="25" t="s">
        <v>0</v>
      </c>
      <c r="I660" s="29">
        <v>57.884166666666673</v>
      </c>
      <c r="J660" s="27">
        <v>12.356666666666667</v>
      </c>
      <c r="K660" s="27">
        <v>3.1666666666666665</v>
      </c>
      <c r="L660" s="28">
        <v>114.35933333333332</v>
      </c>
      <c r="M660" s="28">
        <v>146.38700000000003</v>
      </c>
      <c r="N660" s="25">
        <f t="shared" si="35"/>
        <v>575</v>
      </c>
      <c r="O660" s="30">
        <v>3.1566666666666667</v>
      </c>
      <c r="P660" s="28">
        <v>342.33533333333338</v>
      </c>
      <c r="Q660" s="27">
        <v>5.3776666666666664</v>
      </c>
      <c r="R660" s="49">
        <v>5.194</v>
      </c>
      <c r="S660" s="49">
        <v>1115.7016666666668</v>
      </c>
      <c r="T660" s="30">
        <v>0.67066666666666663</v>
      </c>
      <c r="U660" s="27">
        <v>3.1910000000000003</v>
      </c>
      <c r="V660" s="25" t="s">
        <v>0</v>
      </c>
      <c r="W660" s="25"/>
      <c r="X660" s="25"/>
      <c r="Y660" s="30">
        <v>0.52</v>
      </c>
      <c r="Z660" s="31" t="s">
        <v>36</v>
      </c>
      <c r="AA660" s="30">
        <v>0.7533333333333333</v>
      </c>
      <c r="AB660" s="31" t="s">
        <v>36</v>
      </c>
      <c r="AC660" s="47" t="s">
        <v>36</v>
      </c>
      <c r="AD660" s="12"/>
    </row>
    <row r="661" spans="1:30" ht="11.25" customHeight="1">
      <c r="A661" s="14">
        <f t="shared" si="34"/>
        <v>576</v>
      </c>
      <c r="B661" s="12" t="s">
        <v>579</v>
      </c>
      <c r="C661" s="27">
        <v>11.449</v>
      </c>
      <c r="D661" s="28">
        <v>344.13365128499271</v>
      </c>
      <c r="E661" s="28">
        <v>1439.8551969764096</v>
      </c>
      <c r="F661" s="27">
        <v>18.964583333333334</v>
      </c>
      <c r="G661" s="39">
        <v>2.1320000000000001</v>
      </c>
      <c r="H661" s="25" t="s">
        <v>0</v>
      </c>
      <c r="I661" s="29">
        <v>64.000416666666666</v>
      </c>
      <c r="J661" s="27">
        <v>21.313666666666666</v>
      </c>
      <c r="K661" s="27">
        <v>3.4540000000000002</v>
      </c>
      <c r="L661" s="28">
        <v>129.33766666666665</v>
      </c>
      <c r="M661" s="28">
        <v>166</v>
      </c>
      <c r="N661" s="25">
        <f t="shared" si="35"/>
        <v>576</v>
      </c>
      <c r="O661" s="30">
        <v>1.0156666666666665</v>
      </c>
      <c r="P661" s="25">
        <v>269.1943333333333</v>
      </c>
      <c r="Q661" s="52">
        <v>1.9433333333333334</v>
      </c>
      <c r="R661" s="49">
        <v>1.617</v>
      </c>
      <c r="S661" s="28">
        <v>1214.7976666666666</v>
      </c>
      <c r="T661" s="30">
        <v>0.57299999999999995</v>
      </c>
      <c r="U661" s="27">
        <v>2.0166666666666671</v>
      </c>
      <c r="V661" s="25" t="s">
        <v>0</v>
      </c>
      <c r="W661" s="25"/>
      <c r="X661" s="25"/>
      <c r="Y661" s="30">
        <v>1.0633333333333335</v>
      </c>
      <c r="Z661" s="48" t="s">
        <v>36</v>
      </c>
      <c r="AA661" s="48">
        <v>7.0000000000000007E-2</v>
      </c>
      <c r="AB661" s="30">
        <v>2.6933333333333334</v>
      </c>
      <c r="AC661" s="27">
        <v>1.4666666666666668</v>
      </c>
      <c r="AD661" s="12"/>
    </row>
    <row r="662" spans="1:30" ht="11.25" customHeight="1">
      <c r="A662" s="14">
        <f t="shared" si="34"/>
        <v>577</v>
      </c>
      <c r="B662" s="12" t="s">
        <v>580</v>
      </c>
      <c r="C662" s="27">
        <v>76.250666666666675</v>
      </c>
      <c r="D662" s="28">
        <v>92.638766252299149</v>
      </c>
      <c r="E662" s="28">
        <v>387.60059799961965</v>
      </c>
      <c r="F662" s="27">
        <v>6.3104166666666668</v>
      </c>
      <c r="G662" s="39">
        <v>0.52466666666666673</v>
      </c>
      <c r="H662" s="25" t="s">
        <v>0</v>
      </c>
      <c r="I662" s="29">
        <v>16.30224999999999</v>
      </c>
      <c r="J662" s="27">
        <v>7.862333333333333</v>
      </c>
      <c r="K662" s="29">
        <v>0.61199999999999999</v>
      </c>
      <c r="L662" s="49">
        <v>16.100999999999999</v>
      </c>
      <c r="M662" s="49">
        <v>21.646000000000001</v>
      </c>
      <c r="N662" s="25">
        <f t="shared" si="35"/>
        <v>577</v>
      </c>
      <c r="O662" s="48">
        <v>0.28533333333333333</v>
      </c>
      <c r="P662" s="49">
        <v>103.74</v>
      </c>
      <c r="Q662" s="52">
        <v>1.4793333333333336</v>
      </c>
      <c r="R662" s="49">
        <v>1.1763333333333332</v>
      </c>
      <c r="S662" s="49">
        <v>219.90366666666668</v>
      </c>
      <c r="T662" s="48">
        <v>0.17466666666666666</v>
      </c>
      <c r="U662" s="52">
        <v>1.1306666666666667</v>
      </c>
      <c r="V662" s="55" t="s">
        <v>0</v>
      </c>
      <c r="W662" s="55"/>
      <c r="X662" s="55"/>
      <c r="Y662" s="48">
        <v>0.03</v>
      </c>
      <c r="Z662" s="48" t="s">
        <v>36</v>
      </c>
      <c r="AA662" s="48" t="s">
        <v>36</v>
      </c>
      <c r="AB662" s="48" t="s">
        <v>36</v>
      </c>
      <c r="AC662" s="52" t="s">
        <v>36</v>
      </c>
      <c r="AD662" s="12"/>
    </row>
    <row r="663" spans="1:30" ht="11.25" customHeight="1">
      <c r="A663" s="91"/>
      <c r="B663" s="5"/>
      <c r="C663" s="7"/>
      <c r="D663" s="8"/>
      <c r="E663" s="8"/>
      <c r="F663" s="7"/>
      <c r="G663" s="7"/>
      <c r="H663" s="8"/>
      <c r="I663" s="7" t="s">
        <v>93</v>
      </c>
      <c r="J663" s="7" t="s">
        <v>21</v>
      </c>
      <c r="K663" s="7"/>
      <c r="L663" s="8"/>
      <c r="M663" s="8"/>
      <c r="N663" s="115"/>
      <c r="O663" s="9"/>
      <c r="P663" s="8"/>
      <c r="Q663" s="7"/>
      <c r="R663" s="8"/>
      <c r="S663" s="8"/>
      <c r="T663" s="9"/>
      <c r="U663" s="7"/>
      <c r="V663" s="8"/>
      <c r="W663" s="8"/>
      <c r="X663" s="8"/>
      <c r="Y663" s="9"/>
      <c r="Z663" s="9"/>
      <c r="AA663" s="9"/>
      <c r="AB663" s="9"/>
      <c r="AC663" s="7" t="s">
        <v>94</v>
      </c>
      <c r="AD663" s="5"/>
    </row>
    <row r="664" spans="1:30" ht="11.25" customHeight="1" thickBot="1">
      <c r="A664" s="92" t="s">
        <v>95</v>
      </c>
      <c r="B664" s="12"/>
      <c r="C664" s="10" t="s">
        <v>19</v>
      </c>
      <c r="D664" s="148" t="s">
        <v>96</v>
      </c>
      <c r="E664" s="148"/>
      <c r="F664" s="10" t="s">
        <v>20</v>
      </c>
      <c r="G664" s="10" t="s">
        <v>97</v>
      </c>
      <c r="H664" s="14" t="s">
        <v>35</v>
      </c>
      <c r="I664" s="10" t="s">
        <v>98</v>
      </c>
      <c r="J664" s="10" t="s">
        <v>99</v>
      </c>
      <c r="K664" s="10" t="s">
        <v>22</v>
      </c>
      <c r="L664" s="14" t="s">
        <v>23</v>
      </c>
      <c r="M664" s="14" t="s">
        <v>24</v>
      </c>
      <c r="N664" s="25" t="str">
        <f>A664</f>
        <v>Número do</v>
      </c>
      <c r="O664" s="15" t="s">
        <v>25</v>
      </c>
      <c r="P664" s="14" t="s">
        <v>26</v>
      </c>
      <c r="Q664" s="10" t="s">
        <v>27</v>
      </c>
      <c r="R664" s="14" t="s">
        <v>28</v>
      </c>
      <c r="S664" s="14" t="s">
        <v>29</v>
      </c>
      <c r="T664" s="15" t="s">
        <v>30</v>
      </c>
      <c r="U664" s="10" t="s">
        <v>31</v>
      </c>
      <c r="V664" s="14" t="s">
        <v>32</v>
      </c>
      <c r="W664" s="14" t="s">
        <v>100</v>
      </c>
      <c r="X664" s="14" t="s">
        <v>101</v>
      </c>
      <c r="Y664" s="15" t="s">
        <v>33</v>
      </c>
      <c r="Z664" s="15" t="s">
        <v>34</v>
      </c>
      <c r="AA664" s="15" t="s">
        <v>102</v>
      </c>
      <c r="AB664" s="15" t="s">
        <v>103</v>
      </c>
      <c r="AC664" s="10" t="s">
        <v>92</v>
      </c>
      <c r="AD664" s="12"/>
    </row>
    <row r="665" spans="1:30" ht="11.25" customHeight="1">
      <c r="A665" s="93" t="s">
        <v>104</v>
      </c>
      <c r="B665" s="17" t="s">
        <v>105</v>
      </c>
      <c r="C665" s="18" t="s">
        <v>106</v>
      </c>
      <c r="D665" s="19" t="s">
        <v>107</v>
      </c>
      <c r="E665" s="19" t="s">
        <v>108</v>
      </c>
      <c r="F665" s="18" t="s">
        <v>109</v>
      </c>
      <c r="G665" s="18" t="s">
        <v>109</v>
      </c>
      <c r="H665" s="19" t="s">
        <v>110</v>
      </c>
      <c r="I665" s="18" t="s">
        <v>109</v>
      </c>
      <c r="J665" s="18" t="s">
        <v>109</v>
      </c>
      <c r="K665" s="18" t="s">
        <v>109</v>
      </c>
      <c r="L665" s="19" t="s">
        <v>110</v>
      </c>
      <c r="M665" s="19" t="s">
        <v>110</v>
      </c>
      <c r="N665" s="114" t="str">
        <f>A665</f>
        <v>Alimento</v>
      </c>
      <c r="O665" s="20" t="s">
        <v>110</v>
      </c>
      <c r="P665" s="19" t="s">
        <v>110</v>
      </c>
      <c r="Q665" s="18" t="s">
        <v>110</v>
      </c>
      <c r="R665" s="19" t="s">
        <v>110</v>
      </c>
      <c r="S665" s="19" t="s">
        <v>110</v>
      </c>
      <c r="T665" s="20" t="s">
        <v>110</v>
      </c>
      <c r="U665" s="18" t="s">
        <v>110</v>
      </c>
      <c r="V665" s="19" t="s">
        <v>111</v>
      </c>
      <c r="W665" s="19" t="s">
        <v>111</v>
      </c>
      <c r="X665" s="19" t="s">
        <v>111</v>
      </c>
      <c r="Y665" s="20" t="s">
        <v>110</v>
      </c>
      <c r="Z665" s="20" t="s">
        <v>110</v>
      </c>
      <c r="AA665" s="20" t="s">
        <v>110</v>
      </c>
      <c r="AB665" s="20" t="s">
        <v>110</v>
      </c>
      <c r="AC665" s="18" t="s">
        <v>110</v>
      </c>
      <c r="AD665" s="17"/>
    </row>
    <row r="666" spans="1:30" ht="11.25" customHeight="1">
      <c r="A666" s="14">
        <f>A662+1</f>
        <v>578</v>
      </c>
      <c r="B666" s="12" t="s">
        <v>581</v>
      </c>
      <c r="C666" s="37">
        <v>11.466666666666667</v>
      </c>
      <c r="D666" s="35">
        <v>339.14124020355331</v>
      </c>
      <c r="E666" s="41">
        <v>1418.9669490116671</v>
      </c>
      <c r="F666" s="40">
        <v>23.152173913043477</v>
      </c>
      <c r="G666" s="37">
        <v>0.77</v>
      </c>
      <c r="H666" s="25" t="s">
        <v>0</v>
      </c>
      <c r="I666" s="29">
        <v>62.004492753623182</v>
      </c>
      <c r="J666" s="37">
        <v>16.936666666666667</v>
      </c>
      <c r="K666" s="37">
        <v>2.6066666666666669</v>
      </c>
      <c r="L666" s="35">
        <v>53.523333333333333</v>
      </c>
      <c r="M666" s="35">
        <v>93.53</v>
      </c>
      <c r="N666" s="25">
        <f t="shared" si="35"/>
        <v>578</v>
      </c>
      <c r="O666" s="44">
        <v>1.0843333333333334</v>
      </c>
      <c r="P666" s="35">
        <v>367.73666666666668</v>
      </c>
      <c r="Q666" s="37">
        <v>7.046666666666666</v>
      </c>
      <c r="R666" s="35" t="s">
        <v>36</v>
      </c>
      <c r="S666" s="35">
        <v>886.88333333333321</v>
      </c>
      <c r="T666" s="44">
        <v>0.83333333333333337</v>
      </c>
      <c r="U666" s="37">
        <v>3.4866666666666664</v>
      </c>
      <c r="V666" s="25" t="s">
        <v>0</v>
      </c>
      <c r="W666" s="25" t="s">
        <v>147</v>
      </c>
      <c r="X666" s="25" t="s">
        <v>147</v>
      </c>
      <c r="Y666" s="44">
        <v>0.11333333333333333</v>
      </c>
      <c r="Z666" s="44" t="s">
        <v>36</v>
      </c>
      <c r="AA666" s="44">
        <v>0.41666666666666669</v>
      </c>
      <c r="AB666" s="44">
        <v>5.0733333333333333</v>
      </c>
      <c r="AC666" s="37" t="s">
        <v>147</v>
      </c>
      <c r="AD666" s="12"/>
    </row>
    <row r="667" spans="1:30" ht="11.25" customHeight="1">
      <c r="A667" s="14">
        <f t="shared" si="34"/>
        <v>579</v>
      </c>
      <c r="B667" s="12" t="s">
        <v>582</v>
      </c>
      <c r="C667" s="27">
        <v>1.8009999999999999</v>
      </c>
      <c r="D667" s="28">
        <v>486.92708646452428</v>
      </c>
      <c r="E667" s="28">
        <v>2037.3029297675696</v>
      </c>
      <c r="F667" s="27">
        <v>15.995833333333334</v>
      </c>
      <c r="G667" s="39">
        <v>26.075333333333333</v>
      </c>
      <c r="H667" s="25" t="s">
        <v>0</v>
      </c>
      <c r="I667" s="29">
        <v>52.376166666666663</v>
      </c>
      <c r="J667" s="27">
        <v>7.319</v>
      </c>
      <c r="K667" s="27">
        <v>3.7516666666666665</v>
      </c>
      <c r="L667" s="49">
        <v>22.481333333333335</v>
      </c>
      <c r="M667" s="28">
        <v>100.67466666666667</v>
      </c>
      <c r="N667" s="25">
        <f t="shared" si="35"/>
        <v>579</v>
      </c>
      <c r="O667" s="30">
        <v>1.0549999999999999</v>
      </c>
      <c r="P667" s="28">
        <v>198.49666666666667</v>
      </c>
      <c r="Q667" s="27">
        <v>1.1346666666666667</v>
      </c>
      <c r="R667" s="28">
        <v>166.84066666666666</v>
      </c>
      <c r="S667" s="28">
        <v>347.60099999999994</v>
      </c>
      <c r="T667" s="30">
        <v>0.3793333333333333</v>
      </c>
      <c r="U667" s="27">
        <v>1.56</v>
      </c>
      <c r="V667" s="25" t="s">
        <v>0</v>
      </c>
      <c r="W667" s="25"/>
      <c r="X667" s="25"/>
      <c r="Y667" s="31" t="s">
        <v>36</v>
      </c>
      <c r="Z667" s="31" t="s">
        <v>36</v>
      </c>
      <c r="AA667" s="30">
        <v>1.1966666666666665</v>
      </c>
      <c r="AB667" s="31" t="s">
        <v>36</v>
      </c>
      <c r="AC667" s="47" t="s">
        <v>36</v>
      </c>
      <c r="AD667" s="12"/>
    </row>
    <row r="668" spans="1:30" s="98" customFormat="1" ht="11.25" customHeight="1">
      <c r="A668" s="14">
        <f t="shared" si="34"/>
        <v>580</v>
      </c>
      <c r="B668" s="98" t="s">
        <v>686</v>
      </c>
      <c r="C668" s="99">
        <v>2.91</v>
      </c>
      <c r="D668" s="100">
        <v>503.19036583995569</v>
      </c>
      <c r="E668" s="100">
        <v>2105.3484906743747</v>
      </c>
      <c r="F668" s="101">
        <v>13.162240091959635</v>
      </c>
      <c r="G668" s="99">
        <v>28.048333333333336</v>
      </c>
      <c r="H668" s="108" t="s">
        <v>0</v>
      </c>
      <c r="I668" s="101">
        <v>54.730426574707039</v>
      </c>
      <c r="J668" s="99">
        <v>3.3933333333333331</v>
      </c>
      <c r="K668" s="99">
        <v>1.149</v>
      </c>
      <c r="L668" s="102">
        <v>27.108000000000001</v>
      </c>
      <c r="M668" s="102">
        <v>107.90366666666667</v>
      </c>
      <c r="N668" s="25">
        <f t="shared" si="35"/>
        <v>580</v>
      </c>
      <c r="O668" s="103">
        <v>1.0890000000000002</v>
      </c>
      <c r="P668" s="102">
        <v>170.70833333333334</v>
      </c>
      <c r="Q668" s="99">
        <v>1.2566666666666666</v>
      </c>
      <c r="R668" s="102">
        <v>16.345333333333333</v>
      </c>
      <c r="S668" s="102">
        <v>355.41466666666662</v>
      </c>
      <c r="T668" s="103">
        <v>0.42699999999999999</v>
      </c>
      <c r="U668" s="99">
        <v>1.431</v>
      </c>
      <c r="V668" s="108" t="s">
        <v>0</v>
      </c>
      <c r="W668" s="108"/>
      <c r="X668" s="108"/>
      <c r="Y668" s="103">
        <v>4.3333333333333335E-2</v>
      </c>
      <c r="Z668" s="103">
        <v>0.03</v>
      </c>
      <c r="AA668" s="103">
        <v>0.11</v>
      </c>
      <c r="AB668" s="103">
        <v>5.94</v>
      </c>
      <c r="AC668" s="99" t="s">
        <v>36</v>
      </c>
    </row>
    <row r="669" spans="1:30" ht="11.25" customHeight="1">
      <c r="A669" s="14">
        <f t="shared" ref="A669:A674" si="36">A668+1</f>
        <v>581</v>
      </c>
      <c r="B669" s="12" t="s">
        <v>583</v>
      </c>
      <c r="C669" s="27">
        <v>5.75</v>
      </c>
      <c r="D669" s="28">
        <v>403.95584581039901</v>
      </c>
      <c r="E669" s="28">
        <v>1690.1512588707096</v>
      </c>
      <c r="F669" s="27">
        <v>36.030100240707398</v>
      </c>
      <c r="G669" s="39">
        <v>14.633333333333333</v>
      </c>
      <c r="H669" s="25" t="s">
        <v>0</v>
      </c>
      <c r="I669" s="29">
        <v>38.439899759292608</v>
      </c>
      <c r="J669" s="27">
        <v>20.18</v>
      </c>
      <c r="K669" s="27">
        <v>5.1466666666666674</v>
      </c>
      <c r="L669" s="28">
        <v>206.0203333333333</v>
      </c>
      <c r="M669" s="49">
        <v>241.9</v>
      </c>
      <c r="N669" s="25">
        <f t="shared" si="35"/>
        <v>581</v>
      </c>
      <c r="O669" s="30">
        <v>2.8713333333333337</v>
      </c>
      <c r="P669" s="28">
        <v>539.24933333333331</v>
      </c>
      <c r="Q669" s="52">
        <v>13.055333333333335</v>
      </c>
      <c r="R669" s="49">
        <v>5.7536666666666667</v>
      </c>
      <c r="S669" s="28">
        <v>1922.3916666666667</v>
      </c>
      <c r="T669" s="30">
        <v>1.2869999999999999</v>
      </c>
      <c r="U669" s="27">
        <v>4.54</v>
      </c>
      <c r="V669" s="25" t="s">
        <v>0</v>
      </c>
      <c r="W669" s="25"/>
      <c r="X669" s="25"/>
      <c r="Y669" s="30">
        <v>0.2</v>
      </c>
      <c r="Z669" s="30">
        <v>3.6666666666666674E-2</v>
      </c>
      <c r="AA669" s="30">
        <v>0.03</v>
      </c>
      <c r="AB669" s="38" t="s">
        <v>36</v>
      </c>
      <c r="AC669" s="47" t="s">
        <v>36</v>
      </c>
      <c r="AD669" s="12"/>
    </row>
    <row r="670" spans="1:30" ht="11.25" customHeight="1">
      <c r="A670" s="14">
        <f t="shared" si="36"/>
        <v>582</v>
      </c>
      <c r="B670" s="12" t="s">
        <v>584</v>
      </c>
      <c r="C670" s="27">
        <v>91.283999999999992</v>
      </c>
      <c r="D670" s="28">
        <v>39.104855275350758</v>
      </c>
      <c r="E670" s="28">
        <v>163.61471447206759</v>
      </c>
      <c r="F670" s="27">
        <v>2.3810700159072873</v>
      </c>
      <c r="G670" s="39">
        <v>1.6060000000000001</v>
      </c>
      <c r="H670" s="25" t="s">
        <v>0</v>
      </c>
      <c r="I670" s="29">
        <v>4.2752633333333421</v>
      </c>
      <c r="J670" s="52">
        <v>0.36633333333333334</v>
      </c>
      <c r="K670" s="27">
        <v>0.45366666666666666</v>
      </c>
      <c r="L670" s="49">
        <v>16.516999999999999</v>
      </c>
      <c r="M670" s="49">
        <v>15.454000000000001</v>
      </c>
      <c r="N670" s="25">
        <f t="shared" si="35"/>
        <v>582</v>
      </c>
      <c r="O670" s="30">
        <v>0.14633333333333332</v>
      </c>
      <c r="P670" s="28">
        <v>52.891666666666673</v>
      </c>
      <c r="Q670" s="27">
        <v>0.434</v>
      </c>
      <c r="R670" s="28">
        <v>56.527999999999999</v>
      </c>
      <c r="S670" s="28">
        <v>121.044</v>
      </c>
      <c r="T670" s="30">
        <v>8.3000000000000004E-2</v>
      </c>
      <c r="U670" s="27">
        <v>0.27766666666666667</v>
      </c>
      <c r="V670" s="25" t="s">
        <v>0</v>
      </c>
      <c r="W670" s="25"/>
      <c r="X670" s="25"/>
      <c r="Y670" s="31" t="s">
        <v>36</v>
      </c>
      <c r="Z670" s="31" t="s">
        <v>36</v>
      </c>
      <c r="AA670" s="31" t="s">
        <v>36</v>
      </c>
      <c r="AB670" s="31" t="s">
        <v>36</v>
      </c>
      <c r="AC670" s="47" t="s">
        <v>36</v>
      </c>
      <c r="AD670" s="12"/>
    </row>
    <row r="671" spans="1:30" ht="11.25" customHeight="1">
      <c r="A671" s="14">
        <f t="shared" si="36"/>
        <v>583</v>
      </c>
      <c r="B671" s="12" t="s">
        <v>585</v>
      </c>
      <c r="C671" s="27">
        <v>4.4683333333333328</v>
      </c>
      <c r="D671" s="28">
        <v>458.89572943786771</v>
      </c>
      <c r="E671" s="28">
        <v>1920.0197319680385</v>
      </c>
      <c r="F671" s="27">
        <v>35.687500238418579</v>
      </c>
      <c r="G671" s="39">
        <v>26.180999999999997</v>
      </c>
      <c r="H671" s="25" t="s">
        <v>0</v>
      </c>
      <c r="I671" s="29">
        <v>28.482833333333335</v>
      </c>
      <c r="J671" s="52">
        <v>7.3129999999999997</v>
      </c>
      <c r="K671" s="27">
        <v>5.1803333333333335</v>
      </c>
      <c r="L671" s="28">
        <v>359.03800000000001</v>
      </c>
      <c r="M671" s="28">
        <v>215.61566666666667</v>
      </c>
      <c r="N671" s="25">
        <f t="shared" si="35"/>
        <v>583</v>
      </c>
      <c r="O671" s="30">
        <v>2.6756666666666664</v>
      </c>
      <c r="P671" s="28">
        <v>646.54999999999995</v>
      </c>
      <c r="Q671" s="27">
        <v>7.0090000000000003</v>
      </c>
      <c r="R671" s="28">
        <v>83.470999999999989</v>
      </c>
      <c r="S671" s="28">
        <v>1606.8006666666668</v>
      </c>
      <c r="T671" s="30">
        <v>1.1853333333333333</v>
      </c>
      <c r="U671" s="27">
        <v>5.8376666666666663</v>
      </c>
      <c r="V671" s="25" t="s">
        <v>0</v>
      </c>
      <c r="W671" s="25"/>
      <c r="X671" s="25"/>
      <c r="Y671" s="31" t="s">
        <v>36</v>
      </c>
      <c r="Z671" s="30">
        <v>0.10666666666666667</v>
      </c>
      <c r="AA671" s="30">
        <v>0.35333333333333333</v>
      </c>
      <c r="AB671" s="31" t="s">
        <v>36</v>
      </c>
      <c r="AC671" s="52">
        <v>9.2133333333333329</v>
      </c>
      <c r="AD671" s="12"/>
    </row>
    <row r="672" spans="1:30" ht="11.25" customHeight="1">
      <c r="A672" s="14">
        <f t="shared" si="36"/>
        <v>584</v>
      </c>
      <c r="B672" s="12" t="s">
        <v>687</v>
      </c>
      <c r="C672" s="27">
        <v>86.646000000000001</v>
      </c>
      <c r="D672" s="28">
        <v>64.48509407389021</v>
      </c>
      <c r="E672" s="28">
        <v>269.80563360515663</v>
      </c>
      <c r="F672" s="27">
        <v>6.5531767104466754</v>
      </c>
      <c r="G672" s="39">
        <v>3.9533333333333331</v>
      </c>
      <c r="H672" s="25" t="s">
        <v>0</v>
      </c>
      <c r="I672" s="29">
        <v>2.1268233333333328</v>
      </c>
      <c r="J672" s="27">
        <v>0.75266666666666671</v>
      </c>
      <c r="K672" s="27">
        <v>0.72066666666666668</v>
      </c>
      <c r="L672" s="49">
        <v>80.757333333333335</v>
      </c>
      <c r="M672" s="28">
        <v>38.201999999999998</v>
      </c>
      <c r="N672" s="25">
        <f t="shared" si="35"/>
        <v>584</v>
      </c>
      <c r="O672" s="30">
        <v>0.33433333333333337</v>
      </c>
      <c r="P672" s="28">
        <v>129.51633333333334</v>
      </c>
      <c r="Q672" s="52">
        <v>1.4303333333333335</v>
      </c>
      <c r="R672" s="49">
        <v>1.2136666666666667</v>
      </c>
      <c r="S672" s="28">
        <v>181.691</v>
      </c>
      <c r="T672" s="30">
        <v>0.17866666666666667</v>
      </c>
      <c r="U672" s="27">
        <v>0.8933333333333332</v>
      </c>
      <c r="V672" s="25" t="s">
        <v>0</v>
      </c>
      <c r="W672" s="25"/>
      <c r="X672" s="25"/>
      <c r="Y672" s="30">
        <v>3.6666666666666674E-2</v>
      </c>
      <c r="Z672" s="38" t="s">
        <v>36</v>
      </c>
      <c r="AA672" s="30">
        <v>3.3333333333333333E-2</v>
      </c>
      <c r="AB672" s="38" t="s">
        <v>36</v>
      </c>
      <c r="AC672" s="29" t="s">
        <v>36</v>
      </c>
      <c r="AD672" s="12"/>
    </row>
    <row r="673" spans="1:30" ht="11.25" customHeight="1">
      <c r="A673" s="14">
        <f t="shared" si="36"/>
        <v>585</v>
      </c>
      <c r="B673" s="12" t="s">
        <v>252</v>
      </c>
      <c r="C673" s="27">
        <v>9.6920000000000002</v>
      </c>
      <c r="D673" s="28">
        <v>381.27817396012944</v>
      </c>
      <c r="E673" s="28">
        <v>1595.2678798491816</v>
      </c>
      <c r="F673" s="27">
        <v>33.575000000000003</v>
      </c>
      <c r="G673" s="27">
        <v>10.341999999999999</v>
      </c>
      <c r="H673" s="57" t="s">
        <v>0</v>
      </c>
      <c r="I673" s="29">
        <v>43.786333333333324</v>
      </c>
      <c r="J673" s="29">
        <v>32.306999999999995</v>
      </c>
      <c r="K673" s="27">
        <v>2.6046666666666667</v>
      </c>
      <c r="L673" s="25">
        <v>176.74533333333332</v>
      </c>
      <c r="M673" s="25">
        <v>121.43233333333335</v>
      </c>
      <c r="N673" s="25">
        <f>A673</f>
        <v>585</v>
      </c>
      <c r="O673" s="38" t="s">
        <v>174</v>
      </c>
      <c r="P673" s="25">
        <v>264.68366666666668</v>
      </c>
      <c r="Q673" s="29">
        <v>2.7886666666666664</v>
      </c>
      <c r="R673" s="25">
        <v>3.2906666666666666</v>
      </c>
      <c r="S673" s="25">
        <v>708.32099999999991</v>
      </c>
      <c r="T673" s="38">
        <v>0.79100000000000004</v>
      </c>
      <c r="U673" s="29">
        <v>4.2376666666666667</v>
      </c>
      <c r="V673" s="57" t="s">
        <v>0</v>
      </c>
      <c r="W673" s="57"/>
      <c r="X673" s="57"/>
      <c r="Y673" s="30">
        <v>0.24</v>
      </c>
      <c r="Z673" s="38" t="s">
        <v>36</v>
      </c>
      <c r="AA673" s="30">
        <v>6.6666666666666666E-2</v>
      </c>
      <c r="AB673" s="38" t="s">
        <v>36</v>
      </c>
      <c r="AC673" s="27">
        <v>24.973333333333329</v>
      </c>
      <c r="AD673" s="12"/>
    </row>
    <row r="674" spans="1:30" ht="11.25" customHeight="1">
      <c r="A674" s="14">
        <f t="shared" si="36"/>
        <v>586</v>
      </c>
      <c r="B674" s="12" t="s">
        <v>253</v>
      </c>
      <c r="C674" s="27">
        <v>67.684333333333328</v>
      </c>
      <c r="D674" s="28">
        <v>120.64258534487091</v>
      </c>
      <c r="E674" s="28">
        <v>504.76857708293988</v>
      </c>
      <c r="F674" s="27">
        <v>11.108333333333333</v>
      </c>
      <c r="G674" s="27">
        <v>3.7840000000000003</v>
      </c>
      <c r="H674" s="57" t="s">
        <v>0</v>
      </c>
      <c r="I674" s="29">
        <v>12.38933333333334</v>
      </c>
      <c r="J674" s="27">
        <v>14.44</v>
      </c>
      <c r="K674" s="27">
        <v>5.0339999999999998</v>
      </c>
      <c r="L674" s="25">
        <v>15.537333333333331</v>
      </c>
      <c r="M674" s="25">
        <v>3.5169999999999999</v>
      </c>
      <c r="N674" s="25">
        <f>A674</f>
        <v>586</v>
      </c>
      <c r="O674" s="38" t="s">
        <v>174</v>
      </c>
      <c r="P674" s="25">
        <v>39.724666666666664</v>
      </c>
      <c r="Q674" s="29">
        <v>0.33800000000000002</v>
      </c>
      <c r="R674" s="25">
        <v>1808.7576666666666</v>
      </c>
      <c r="S674" s="25">
        <f>(5.157+5.21+5.247)/3</f>
        <v>5.2046666666666672</v>
      </c>
      <c r="T674" s="38">
        <v>0.26533333333333337</v>
      </c>
      <c r="U674" s="29">
        <v>0.63633333333333331</v>
      </c>
      <c r="V674" s="57" t="s">
        <v>0</v>
      </c>
      <c r="W674" s="57"/>
      <c r="X674" s="57"/>
      <c r="Y674" s="38" t="s">
        <v>36</v>
      </c>
      <c r="Z674" s="38" t="s">
        <v>36</v>
      </c>
      <c r="AA674" s="38" t="s">
        <v>36</v>
      </c>
      <c r="AB674" s="38" t="s">
        <v>36</v>
      </c>
      <c r="AC674" s="29" t="s">
        <v>36</v>
      </c>
      <c r="AD674" s="12"/>
    </row>
    <row r="675" spans="1:30" ht="11.25" customHeight="1">
      <c r="A675" s="13"/>
      <c r="B675" s="12"/>
      <c r="C675" s="10"/>
      <c r="D675" s="14"/>
      <c r="E675" s="14"/>
      <c r="F675" s="10"/>
      <c r="G675" s="10"/>
      <c r="H675" s="14"/>
      <c r="I675" s="29"/>
      <c r="J675" s="10"/>
      <c r="K675" s="10"/>
      <c r="L675" s="14"/>
      <c r="M675" s="14"/>
      <c r="N675" s="25"/>
      <c r="O675" s="15"/>
      <c r="P675" s="14"/>
      <c r="Q675" s="10"/>
      <c r="R675" s="14"/>
      <c r="S675" s="14"/>
      <c r="T675" s="15"/>
      <c r="U675" s="10"/>
      <c r="V675" s="14"/>
      <c r="W675" s="14"/>
      <c r="X675" s="14"/>
      <c r="Y675" s="15"/>
      <c r="Z675" s="15"/>
      <c r="AA675" s="15"/>
      <c r="AB675" s="15"/>
      <c r="AC675" s="10"/>
      <c r="AD675" s="12"/>
    </row>
    <row r="676" spans="1:30" ht="11.25" customHeight="1">
      <c r="A676" s="150" t="s">
        <v>586</v>
      </c>
      <c r="B676" s="150"/>
      <c r="C676" s="10"/>
      <c r="D676" s="14"/>
      <c r="E676" s="14"/>
      <c r="F676" s="10"/>
      <c r="G676" s="10"/>
      <c r="H676" s="14"/>
      <c r="I676" s="29"/>
      <c r="J676" s="10"/>
      <c r="K676" s="10"/>
      <c r="L676" s="14"/>
      <c r="M676" s="14"/>
      <c r="N676" s="25"/>
      <c r="O676" s="15"/>
      <c r="P676" s="14"/>
      <c r="Q676" s="10"/>
      <c r="R676" s="14"/>
      <c r="S676" s="14"/>
      <c r="T676" s="15"/>
      <c r="U676" s="10"/>
      <c r="V676" s="14"/>
      <c r="W676" s="14"/>
      <c r="X676" s="14"/>
      <c r="Y676" s="15"/>
      <c r="Z676" s="15"/>
      <c r="AA676" s="15"/>
      <c r="AB676" s="15"/>
      <c r="AC676" s="10"/>
      <c r="AD676" s="12"/>
    </row>
    <row r="677" spans="1:30" ht="11.25" customHeight="1">
      <c r="A677" s="14">
        <f>A674+1</f>
        <v>587</v>
      </c>
      <c r="B677" s="12" t="s">
        <v>688</v>
      </c>
      <c r="C677" s="27">
        <v>3.1059999999999999</v>
      </c>
      <c r="D677" s="28">
        <v>580.74695455607048</v>
      </c>
      <c r="E677" s="28">
        <v>2429.8452578625988</v>
      </c>
      <c r="F677" s="27">
        <v>18.554759385108948</v>
      </c>
      <c r="G677" s="27">
        <v>47.324333333333335</v>
      </c>
      <c r="H677" s="55" t="s">
        <v>0</v>
      </c>
      <c r="I677" s="29">
        <v>29.547240000000002</v>
      </c>
      <c r="J677" s="27">
        <v>11.64</v>
      </c>
      <c r="K677" s="27">
        <v>1.4676666666666665</v>
      </c>
      <c r="L677" s="28">
        <v>236.70433333333335</v>
      </c>
      <c r="M677" s="28">
        <v>222.09900000000002</v>
      </c>
      <c r="N677" s="25">
        <f t="shared" si="35"/>
        <v>587</v>
      </c>
      <c r="O677" s="30">
        <v>1.9480000000000002</v>
      </c>
      <c r="P677" s="28">
        <v>493.05666666666667</v>
      </c>
      <c r="Q677" s="27">
        <v>3.0556666666666668</v>
      </c>
      <c r="R677" s="28">
        <v>278.52266666666668</v>
      </c>
      <c r="S677" s="28">
        <v>639.60199999999998</v>
      </c>
      <c r="T677" s="30">
        <v>0.93200000000000005</v>
      </c>
      <c r="U677" s="27">
        <v>2.5766666666666667</v>
      </c>
      <c r="V677" s="57" t="s">
        <v>0</v>
      </c>
      <c r="W677" s="57"/>
      <c r="X677" s="57"/>
      <c r="Y677" s="30">
        <v>0.28999999999999998</v>
      </c>
      <c r="Z677" s="30">
        <v>0.16333333333333333</v>
      </c>
      <c r="AA677" s="31" t="s">
        <v>36</v>
      </c>
      <c r="AB677" s="31" t="s">
        <v>36</v>
      </c>
      <c r="AC677" s="47" t="s">
        <v>36</v>
      </c>
      <c r="AD677" s="12"/>
    </row>
    <row r="678" spans="1:30" ht="11.25" customHeight="1">
      <c r="A678" s="14">
        <f>A677+1</f>
        <v>588</v>
      </c>
      <c r="B678" s="12" t="s">
        <v>689</v>
      </c>
      <c r="C678" s="27">
        <v>3.464</v>
      </c>
      <c r="D678" s="28">
        <v>570.167626501619</v>
      </c>
      <c r="E678" s="28">
        <v>2385.5813492827738</v>
      </c>
      <c r="F678" s="27">
        <v>18.509367332776389</v>
      </c>
      <c r="G678" s="39">
        <v>46.279666666666664</v>
      </c>
      <c r="H678" s="55" t="s">
        <v>0</v>
      </c>
      <c r="I678" s="29">
        <v>29.13496600055695</v>
      </c>
      <c r="J678" s="27">
        <v>3.6630000000000003</v>
      </c>
      <c r="K678" s="27">
        <v>2.6120000000000001</v>
      </c>
      <c r="L678" s="28">
        <v>32.587666666666671</v>
      </c>
      <c r="M678" s="28">
        <v>236.61</v>
      </c>
      <c r="N678" s="25">
        <f t="shared" si="35"/>
        <v>588</v>
      </c>
      <c r="O678" s="30">
        <v>1.59</v>
      </c>
      <c r="P678" s="28">
        <v>594.22233333333327</v>
      </c>
      <c r="Q678" s="27">
        <v>5.2210000000000001</v>
      </c>
      <c r="R678" s="25">
        <v>125</v>
      </c>
      <c r="S678" s="28">
        <v>671.46366666666665</v>
      </c>
      <c r="T678" s="30">
        <v>1.9153333333333336</v>
      </c>
      <c r="U678" s="27">
        <v>4.7166666666666677</v>
      </c>
      <c r="V678" s="57" t="s">
        <v>0</v>
      </c>
      <c r="W678" s="57"/>
      <c r="X678" s="57"/>
      <c r="Y678" s="30">
        <v>0.28666666666666668</v>
      </c>
      <c r="Z678" s="30">
        <v>4.6666666666666669E-2</v>
      </c>
      <c r="AA678" s="30">
        <v>0.39333333333333331</v>
      </c>
      <c r="AB678" s="31" t="s">
        <v>36</v>
      </c>
      <c r="AC678" s="47" t="s">
        <v>36</v>
      </c>
      <c r="AD678" s="12"/>
    </row>
    <row r="679" spans="1:30" ht="11.25" customHeight="1">
      <c r="A679" s="14">
        <f t="shared" ref="A679:A687" si="37">A678+1</f>
        <v>589</v>
      </c>
      <c r="B679" s="12" t="s">
        <v>587</v>
      </c>
      <c r="C679" s="27">
        <v>3.5239999999999996</v>
      </c>
      <c r="D679" s="28">
        <v>642.96307168106932</v>
      </c>
      <c r="E679" s="28">
        <v>2690.1574919135942</v>
      </c>
      <c r="F679" s="27">
        <v>14.536340101559956</v>
      </c>
      <c r="G679" s="39">
        <v>63.459000000000003</v>
      </c>
      <c r="H679" s="55" t="s">
        <v>0</v>
      </c>
      <c r="I679" s="29">
        <v>15.078659898440039</v>
      </c>
      <c r="J679" s="27">
        <v>7.931</v>
      </c>
      <c r="K679" s="27">
        <v>3.4019999999999997</v>
      </c>
      <c r="L679" s="28">
        <v>146.33666666666667</v>
      </c>
      <c r="M679" s="28">
        <v>365.12333333333339</v>
      </c>
      <c r="N679" s="25">
        <f t="shared" si="35"/>
        <v>589</v>
      </c>
      <c r="O679" s="30">
        <v>1.1036666666666666</v>
      </c>
      <c r="P679" s="28">
        <v>853.2833333333333</v>
      </c>
      <c r="Q679" s="27">
        <v>2.31</v>
      </c>
      <c r="R679" s="28">
        <v>0.65399999999999991</v>
      </c>
      <c r="S679" s="28">
        <v>650.99400000000003</v>
      </c>
      <c r="T679" s="30">
        <v>1.7883333333333333</v>
      </c>
      <c r="U679" s="27">
        <v>4.219333333333334</v>
      </c>
      <c r="V679" s="57" t="s">
        <v>0</v>
      </c>
      <c r="W679" s="57"/>
      <c r="X679" s="57"/>
      <c r="Y679" s="30">
        <v>0.30333333333333329</v>
      </c>
      <c r="Z679" s="31" t="s">
        <v>36</v>
      </c>
      <c r="AA679" s="30">
        <v>0.44</v>
      </c>
      <c r="AB679" s="31" t="s">
        <v>36</v>
      </c>
      <c r="AC679" s="47" t="s">
        <v>36</v>
      </c>
      <c r="AD679" s="12"/>
    </row>
    <row r="680" spans="1:30" ht="11.25" customHeight="1">
      <c r="A680" s="14">
        <f t="shared" si="37"/>
        <v>590</v>
      </c>
      <c r="B680" s="12" t="s">
        <v>690</v>
      </c>
      <c r="C680" s="27">
        <v>42.961166666666671</v>
      </c>
      <c r="D680" s="28">
        <v>406.48735310780989</v>
      </c>
      <c r="E680" s="28">
        <v>1700.7430854030767</v>
      </c>
      <c r="F680" s="27">
        <v>3.69183412310697</v>
      </c>
      <c r="G680" s="39">
        <v>41.976333333333336</v>
      </c>
      <c r="H680" s="55" t="s">
        <v>0</v>
      </c>
      <c r="I680" s="29">
        <v>10.401665876893027</v>
      </c>
      <c r="J680" s="27">
        <v>5.378166666666667</v>
      </c>
      <c r="K680" s="27">
        <v>0.96899999999999986</v>
      </c>
      <c r="L680" s="28">
        <v>6.4845000000000006</v>
      </c>
      <c r="M680" s="28">
        <v>51.459499999999998</v>
      </c>
      <c r="N680" s="25">
        <f t="shared" si="35"/>
        <v>590</v>
      </c>
      <c r="O680" s="30">
        <v>0.99983333333333335</v>
      </c>
      <c r="P680" s="28">
        <v>117.54</v>
      </c>
      <c r="Q680" s="27">
        <v>1.7583333333333333</v>
      </c>
      <c r="R680" s="28">
        <v>15.32</v>
      </c>
      <c r="S680" s="28">
        <v>354.1491666666667</v>
      </c>
      <c r="T680" s="30">
        <v>0.45266666666666666</v>
      </c>
      <c r="U680" s="27">
        <v>0.94333333333333336</v>
      </c>
      <c r="V680" s="57" t="s">
        <v>0</v>
      </c>
      <c r="W680" s="57"/>
      <c r="X680" s="57"/>
      <c r="Y680" s="31" t="s">
        <v>36</v>
      </c>
      <c r="Z680" s="31" t="s">
        <v>36</v>
      </c>
      <c r="AA680" s="30">
        <v>2.5000000000000001E-2</v>
      </c>
      <c r="AB680" s="31" t="s">
        <v>36</v>
      </c>
      <c r="AC680" s="27">
        <v>2.4933333333333332</v>
      </c>
      <c r="AD680" s="12"/>
    </row>
    <row r="681" spans="1:30" ht="11.25" customHeight="1">
      <c r="A681" s="14">
        <f t="shared" si="37"/>
        <v>591</v>
      </c>
      <c r="B681" s="12" t="s">
        <v>691</v>
      </c>
      <c r="C681" s="40" t="s">
        <v>174</v>
      </c>
      <c r="D681" s="41" t="s">
        <v>174</v>
      </c>
      <c r="E681" s="41" t="s">
        <v>174</v>
      </c>
      <c r="F681" s="40" t="s">
        <v>174</v>
      </c>
      <c r="G681" s="40" t="s">
        <v>174</v>
      </c>
      <c r="H681" s="41" t="s">
        <v>174</v>
      </c>
      <c r="I681" s="40" t="s">
        <v>174</v>
      </c>
      <c r="J681" s="40" t="s">
        <v>174</v>
      </c>
      <c r="K681" s="40" t="s">
        <v>174</v>
      </c>
      <c r="L681" s="41" t="s">
        <v>174</v>
      </c>
      <c r="M681" s="41" t="s">
        <v>174</v>
      </c>
      <c r="N681" s="25">
        <f t="shared" si="35"/>
        <v>591</v>
      </c>
      <c r="O681" s="42" t="s">
        <v>174</v>
      </c>
      <c r="P681" s="41" t="s">
        <v>174</v>
      </c>
      <c r="Q681" s="40" t="s">
        <v>174</v>
      </c>
      <c r="R681" s="41" t="s">
        <v>174</v>
      </c>
      <c r="S681" s="41" t="s">
        <v>174</v>
      </c>
      <c r="T681" s="42" t="s">
        <v>174</v>
      </c>
      <c r="U681" s="40" t="s">
        <v>174</v>
      </c>
      <c r="V681" s="41" t="s">
        <v>0</v>
      </c>
      <c r="W681" s="41"/>
      <c r="X681" s="41"/>
      <c r="Y681" s="42" t="s">
        <v>174</v>
      </c>
      <c r="Z681" s="42" t="s">
        <v>174</v>
      </c>
      <c r="AA681" s="42" t="s">
        <v>174</v>
      </c>
      <c r="AB681" s="42" t="s">
        <v>174</v>
      </c>
      <c r="AC681" s="40" t="s">
        <v>174</v>
      </c>
      <c r="AD681" s="12"/>
    </row>
    <row r="682" spans="1:30" s="98" customFormat="1" ht="11.25" customHeight="1">
      <c r="A682" s="14">
        <f t="shared" si="37"/>
        <v>592</v>
      </c>
      <c r="B682" s="111" t="s">
        <v>46</v>
      </c>
      <c r="C682" s="99">
        <v>15.823333333333332</v>
      </c>
      <c r="D682" s="100">
        <v>328.77140024483361</v>
      </c>
      <c r="E682" s="100">
        <v>1375.579538624384</v>
      </c>
      <c r="F682" s="101">
        <v>1.4062667172749839</v>
      </c>
      <c r="G682" s="99">
        <v>0.19800000000000004</v>
      </c>
      <c r="H682" s="108" t="s">
        <v>0</v>
      </c>
      <c r="I682" s="101">
        <v>79.17306661605835</v>
      </c>
      <c r="J682" s="107">
        <v>17.86</v>
      </c>
      <c r="K682" s="99">
        <v>3.3993333333333333</v>
      </c>
      <c r="L682" s="102">
        <v>60.952333333333335</v>
      </c>
      <c r="M682" s="102">
        <v>39.345666666666666</v>
      </c>
      <c r="N682" s="25">
        <f t="shared" si="35"/>
        <v>592</v>
      </c>
      <c r="O682" s="103">
        <v>0.38233333333333336</v>
      </c>
      <c r="P682" s="102">
        <v>25.560999999999996</v>
      </c>
      <c r="Q682" s="99">
        <v>18.333666666666669</v>
      </c>
      <c r="R682" s="102">
        <v>12.463000000000001</v>
      </c>
      <c r="S682" s="102">
        <v>362.07466666666664</v>
      </c>
      <c r="T682" s="103">
        <v>0.223</v>
      </c>
      <c r="U682" s="99">
        <v>0.34066666666666667</v>
      </c>
      <c r="V682" s="108" t="s">
        <v>0</v>
      </c>
      <c r="W682" s="102"/>
      <c r="X682" s="102"/>
      <c r="Y682" s="103" t="s">
        <v>36</v>
      </c>
      <c r="Z682" s="103" t="s">
        <v>36</v>
      </c>
      <c r="AA682" s="103" t="s">
        <v>36</v>
      </c>
      <c r="AB682" s="103">
        <v>2.5766666666666667</v>
      </c>
      <c r="AC682" s="107" t="s">
        <v>36</v>
      </c>
    </row>
    <row r="683" spans="1:30" ht="11.25" customHeight="1">
      <c r="A683" s="14">
        <f t="shared" si="37"/>
        <v>593</v>
      </c>
      <c r="B683" s="12" t="s">
        <v>588</v>
      </c>
      <c r="C683" s="27">
        <v>3.8593333333333333</v>
      </c>
      <c r="D683" s="28">
        <v>583.5467147545495</v>
      </c>
      <c r="E683" s="28">
        <v>2441.559454533035</v>
      </c>
      <c r="F683" s="27">
        <v>21.164667428334557</v>
      </c>
      <c r="G683" s="39">
        <v>50.43266666666667</v>
      </c>
      <c r="H683" s="25" t="s">
        <v>0</v>
      </c>
      <c r="I683" s="29">
        <v>21.617665904998766</v>
      </c>
      <c r="J683" s="27">
        <v>11.868333333333334</v>
      </c>
      <c r="K683" s="27">
        <v>2.9256666666666669</v>
      </c>
      <c r="L683" s="25">
        <f>(824.751+823.122+828.466)/3</f>
        <v>825.44633333333331</v>
      </c>
      <c r="M683" s="25">
        <f>(363.896+358.84 +359.33)/3</f>
        <v>360.68866666666668</v>
      </c>
      <c r="N683" s="25">
        <f t="shared" si="35"/>
        <v>593</v>
      </c>
      <c r="O683" s="38">
        <f>(2.671+2.666 +2.681)/3</f>
        <v>2.6726666666666667</v>
      </c>
      <c r="P683" s="108">
        <f>(731.144+732.605 +758.378)/3</f>
        <v>740.70899999999995</v>
      </c>
      <c r="Q683" s="29">
        <f>(5.446+5.488+5.409)/3</f>
        <v>5.4476666666666667</v>
      </c>
      <c r="R683" s="25">
        <f>(2.769+2.325+2.631)/3</f>
        <v>2.5749999999999997</v>
      </c>
      <c r="S683" s="25">
        <f>(544.919+545.99+547.949)/3</f>
        <v>546.28600000000006</v>
      </c>
      <c r="T683" s="38">
        <f>(1.495 +1.511 +1.523)/3</f>
        <v>1.5096666666666667</v>
      </c>
      <c r="U683" s="29">
        <f>(5.229+ 5.22+ 5.256)/3</f>
        <v>5.2350000000000003</v>
      </c>
      <c r="V683" s="25" t="s">
        <v>0</v>
      </c>
      <c r="W683" s="25"/>
      <c r="X683" s="25"/>
      <c r="Y683" s="48">
        <v>0.93666666666666665</v>
      </c>
      <c r="Z683" s="48" t="s">
        <v>36</v>
      </c>
      <c r="AA683" s="48">
        <v>0.13</v>
      </c>
      <c r="AB683" s="48">
        <v>5.9233333333333329</v>
      </c>
      <c r="AC683" s="52" t="s">
        <v>36</v>
      </c>
      <c r="AD683" s="12"/>
    </row>
    <row r="684" spans="1:30" ht="11.25" customHeight="1">
      <c r="A684" s="14">
        <f t="shared" si="37"/>
        <v>594</v>
      </c>
      <c r="B684" s="12" t="s">
        <v>589</v>
      </c>
      <c r="C684" s="27">
        <v>6.6829999999999998</v>
      </c>
      <c r="D684" s="28">
        <v>495.09611384365076</v>
      </c>
      <c r="E684" s="28">
        <v>2071.5349145049904</v>
      </c>
      <c r="F684" s="27">
        <v>14.083867173512777</v>
      </c>
      <c r="G684" s="39">
        <v>32.252933333333338</v>
      </c>
      <c r="H684" s="25" t="s">
        <v>0</v>
      </c>
      <c r="I684" s="29">
        <v>43.312199493153891</v>
      </c>
      <c r="J684" s="27">
        <v>33.50266666666667</v>
      </c>
      <c r="K684" s="27">
        <v>3.6680000000000006</v>
      </c>
      <c r="L684" s="28">
        <v>211.49766666666665</v>
      </c>
      <c r="M684" s="49">
        <v>346.92233333333337</v>
      </c>
      <c r="N684" s="25">
        <f t="shared" si="35"/>
        <v>594</v>
      </c>
      <c r="O684" s="30">
        <v>2.8143333333333334</v>
      </c>
      <c r="P684" s="28">
        <v>615.18200000000002</v>
      </c>
      <c r="Q684" s="27">
        <v>4.6970000000000001</v>
      </c>
      <c r="R684" s="49">
        <v>8.6733333333333338</v>
      </c>
      <c r="S684" s="28">
        <v>869.28699999999992</v>
      </c>
      <c r="T684" s="30">
        <v>1.0873333333333333</v>
      </c>
      <c r="U684" s="27">
        <v>4.3883333333333336</v>
      </c>
      <c r="V684" s="25" t="s">
        <v>0</v>
      </c>
      <c r="W684" s="25"/>
      <c r="X684" s="25"/>
      <c r="Y684" s="30">
        <v>0.11666666666666665</v>
      </c>
      <c r="Z684" s="48" t="s">
        <v>36</v>
      </c>
      <c r="AA684" s="48">
        <v>0.13333333333333333</v>
      </c>
      <c r="AB684" s="48" t="s">
        <v>36</v>
      </c>
      <c r="AC684" s="52" t="s">
        <v>36</v>
      </c>
      <c r="AD684" s="12"/>
    </row>
    <row r="685" spans="1:30" ht="11.25" customHeight="1">
      <c r="A685" s="14">
        <f t="shared" si="37"/>
        <v>595</v>
      </c>
      <c r="B685" s="12" t="s">
        <v>590</v>
      </c>
      <c r="C685" s="27">
        <v>50.513333333333328</v>
      </c>
      <c r="D685" s="28">
        <v>174.36990200000002</v>
      </c>
      <c r="E685" s="28">
        <v>729.56366996800011</v>
      </c>
      <c r="F685" s="27">
        <v>2.9803666666666659</v>
      </c>
      <c r="G685" s="39">
        <v>0.747</v>
      </c>
      <c r="H685" s="55" t="s">
        <v>0</v>
      </c>
      <c r="I685" s="29">
        <v>43.917633333333335</v>
      </c>
      <c r="J685" s="27">
        <v>15.6033333333333</v>
      </c>
      <c r="K685" s="27">
        <v>1.8416666666666666</v>
      </c>
      <c r="L685" s="28">
        <v>15.767333333333333</v>
      </c>
      <c r="M685" s="28">
        <v>52.974333333333334</v>
      </c>
      <c r="N685" s="25">
        <f t="shared" si="35"/>
        <v>595</v>
      </c>
      <c r="O685" s="30">
        <v>0.40933333333333333</v>
      </c>
      <c r="P685" s="28">
        <v>165.84100000000001</v>
      </c>
      <c r="Q685" s="27">
        <v>0.7553333333333333</v>
      </c>
      <c r="R685" s="28">
        <v>0.86266666666666669</v>
      </c>
      <c r="S685" s="28">
        <v>727.00633333333326</v>
      </c>
      <c r="T685" s="30">
        <v>0.18333333333333335</v>
      </c>
      <c r="U685" s="27">
        <v>0.82699999999999996</v>
      </c>
      <c r="V685" s="57" t="s">
        <v>0</v>
      </c>
      <c r="W685" s="57"/>
      <c r="X685" s="57"/>
      <c r="Y685" s="38" t="s">
        <v>36</v>
      </c>
      <c r="Z685" s="38" t="s">
        <v>36</v>
      </c>
      <c r="AA685" s="38" t="s">
        <v>36</v>
      </c>
      <c r="AB685" s="38" t="s">
        <v>36</v>
      </c>
      <c r="AC685" s="27">
        <v>27.69</v>
      </c>
      <c r="AD685" s="12"/>
    </row>
    <row r="686" spans="1:30" s="98" customFormat="1" ht="11.25" customHeight="1">
      <c r="A686" s="14">
        <f t="shared" si="37"/>
        <v>596</v>
      </c>
      <c r="B686" s="111" t="s">
        <v>619</v>
      </c>
      <c r="C686" s="99">
        <v>54.46</v>
      </c>
      <c r="D686" s="100">
        <v>218.53388087660073</v>
      </c>
      <c r="E686" s="100">
        <v>914.34575758769745</v>
      </c>
      <c r="F686" s="101">
        <v>2.5229166666666667</v>
      </c>
      <c r="G686" s="99">
        <v>12.761666666666668</v>
      </c>
      <c r="H686" s="108" t="s">
        <v>0</v>
      </c>
      <c r="I686" s="101">
        <v>29.569416666666662</v>
      </c>
      <c r="J686" s="99">
        <v>4.2533333333333339</v>
      </c>
      <c r="K686" s="99">
        <v>0.68599999999999994</v>
      </c>
      <c r="L686" s="102">
        <v>27.586333333333329</v>
      </c>
      <c r="M686" s="102">
        <v>25.289333333333332</v>
      </c>
      <c r="N686" s="25">
        <f>A686</f>
        <v>596</v>
      </c>
      <c r="O686" s="103">
        <v>0.12666666666666668</v>
      </c>
      <c r="P686" s="102">
        <v>48.774000000000001</v>
      </c>
      <c r="Q686" s="99">
        <v>0.51866666666666672</v>
      </c>
      <c r="R686" s="102">
        <v>0.90866666666666662</v>
      </c>
      <c r="S686" s="102">
        <v>303.35533333333336</v>
      </c>
      <c r="T686" s="103">
        <v>0.28233333333333333</v>
      </c>
      <c r="U686" s="99">
        <v>0.29166666666666669</v>
      </c>
      <c r="V686" s="108" t="s">
        <v>0</v>
      </c>
      <c r="W686" s="108">
        <v>875.44444444444434</v>
      </c>
      <c r="X686" s="108">
        <v>437.72222222222217</v>
      </c>
      <c r="Y686" s="103" t="s">
        <v>36</v>
      </c>
      <c r="Z686" s="103">
        <v>8.666666666666667E-2</v>
      </c>
      <c r="AA686" s="103">
        <v>0.03</v>
      </c>
      <c r="AB686" s="103" t="s">
        <v>36</v>
      </c>
      <c r="AC686" s="99">
        <v>2.1800000000000002</v>
      </c>
    </row>
    <row r="687" spans="1:30" ht="11.25" customHeight="1">
      <c r="A687" s="14">
        <f t="shared" si="37"/>
        <v>597</v>
      </c>
      <c r="B687" s="12" t="s">
        <v>591</v>
      </c>
      <c r="C687" s="27">
        <v>6.2446666666666673</v>
      </c>
      <c r="D687" s="28">
        <v>620.0600197905668</v>
      </c>
      <c r="E687" s="28">
        <v>2594.3311228037314</v>
      </c>
      <c r="F687" s="27">
        <v>13.970800502777101</v>
      </c>
      <c r="G687" s="39">
        <v>59.359666666666669</v>
      </c>
      <c r="H687" s="55" t="s">
        <v>0</v>
      </c>
      <c r="I687" s="29">
        <v>18.363866163889568</v>
      </c>
      <c r="J687" s="27">
        <v>7.2496666666666671</v>
      </c>
      <c r="K687" s="27">
        <v>2.0609999999999999</v>
      </c>
      <c r="L687" s="28">
        <v>105.30633333333333</v>
      </c>
      <c r="M687" s="28">
        <v>152.89066666666668</v>
      </c>
      <c r="N687" s="25">
        <f t="shared" si="35"/>
        <v>597</v>
      </c>
      <c r="O687" s="30">
        <v>4.0526666666666671</v>
      </c>
      <c r="P687" s="28">
        <v>396.27666666666664</v>
      </c>
      <c r="Q687" s="27">
        <v>2.0350000000000001</v>
      </c>
      <c r="R687" s="28">
        <v>4.5706666666666669</v>
      </c>
      <c r="S687" s="28">
        <v>533.255</v>
      </c>
      <c r="T687" s="30">
        <v>0.7543333333333333</v>
      </c>
      <c r="U687" s="27">
        <v>2.0643333333333334</v>
      </c>
      <c r="V687" s="57" t="s">
        <v>0</v>
      </c>
      <c r="W687" s="57"/>
      <c r="X687" s="57"/>
      <c r="Y687" s="30">
        <v>0.37666666666666665</v>
      </c>
      <c r="Z687" s="48" t="s">
        <v>36</v>
      </c>
      <c r="AA687" s="30">
        <v>0.13</v>
      </c>
      <c r="AB687" s="30">
        <v>1.0833333333333333</v>
      </c>
      <c r="AC687" s="52" t="s">
        <v>36</v>
      </c>
      <c r="AD687" s="12"/>
    </row>
    <row r="688" spans="1:30" ht="11.25" customHeight="1">
      <c r="A688" s="13"/>
      <c r="B688" s="12"/>
      <c r="C688" s="10"/>
      <c r="D688" s="14"/>
      <c r="E688" s="14"/>
      <c r="F688" s="10"/>
      <c r="G688" s="10"/>
      <c r="H688" s="14"/>
      <c r="I688" s="10"/>
      <c r="J688" s="10"/>
      <c r="K688" s="10"/>
      <c r="L688" s="14"/>
      <c r="M688" s="14"/>
      <c r="N688" s="13"/>
      <c r="O688" s="15"/>
      <c r="P688" s="14"/>
      <c r="Q688" s="10"/>
      <c r="R688" s="14"/>
      <c r="S688" s="14"/>
      <c r="T688" s="15"/>
      <c r="U688" s="10"/>
      <c r="V688" s="14"/>
      <c r="W688" s="14"/>
      <c r="X688" s="14"/>
      <c r="Y688" s="15"/>
      <c r="Z688" s="15"/>
      <c r="AA688" s="15"/>
      <c r="AB688" s="15"/>
      <c r="AC688" s="10"/>
      <c r="AD688" s="12"/>
    </row>
    <row r="689" spans="1:30" ht="11.25" customHeight="1">
      <c r="A689" s="13" t="s">
        <v>702</v>
      </c>
      <c r="B689" s="12"/>
      <c r="C689" s="10"/>
      <c r="D689" s="14"/>
      <c r="E689" s="14"/>
      <c r="F689" s="10"/>
      <c r="G689" s="10"/>
      <c r="H689" s="14"/>
      <c r="I689" s="10"/>
      <c r="J689" s="10"/>
      <c r="K689" s="10"/>
      <c r="L689" s="14"/>
      <c r="M689" s="14"/>
      <c r="N689" s="13"/>
      <c r="O689" s="15"/>
      <c r="P689" s="14"/>
      <c r="Q689" s="10"/>
      <c r="R689" s="14"/>
      <c r="S689" s="14"/>
      <c r="T689" s="15"/>
      <c r="U689" s="10"/>
      <c r="V689" s="14"/>
      <c r="W689" s="14"/>
      <c r="X689" s="14"/>
      <c r="Y689" s="15"/>
      <c r="Z689" s="15"/>
      <c r="AA689" s="15"/>
      <c r="AB689" s="15"/>
      <c r="AC689" s="10"/>
      <c r="AD689" s="12"/>
    </row>
    <row r="690" spans="1:30" ht="11.25" customHeight="1">
      <c r="A690" s="147" t="s">
        <v>174</v>
      </c>
      <c r="B690" s="133" t="s">
        <v>703</v>
      </c>
      <c r="C690" s="10"/>
      <c r="D690" s="14"/>
      <c r="E690" s="14"/>
      <c r="F690" s="10"/>
      <c r="G690" s="10"/>
      <c r="H690" s="14"/>
      <c r="I690" s="10"/>
      <c r="J690" s="10"/>
      <c r="K690" s="10"/>
      <c r="L690" s="14"/>
      <c r="M690" s="14"/>
      <c r="N690" s="13"/>
      <c r="O690" s="15"/>
      <c r="P690" s="14"/>
      <c r="Q690" s="10"/>
      <c r="R690" s="14"/>
      <c r="S690" s="14"/>
      <c r="T690" s="15"/>
      <c r="U690" s="10"/>
      <c r="V690" s="14"/>
      <c r="W690" s="14"/>
      <c r="X690" s="14"/>
      <c r="Y690" s="15"/>
      <c r="Z690" s="15"/>
      <c r="AA690" s="15"/>
      <c r="AB690" s="15"/>
      <c r="AC690" s="10"/>
      <c r="AD690" s="12"/>
    </row>
    <row r="691" spans="1:30" ht="11.25" customHeight="1">
      <c r="A691" s="145" t="s">
        <v>706</v>
      </c>
      <c r="B691" s="12" t="s">
        <v>707</v>
      </c>
      <c r="C691" s="10"/>
      <c r="D691" s="14"/>
      <c r="E691" s="14"/>
      <c r="F691" s="10"/>
      <c r="G691" s="10"/>
      <c r="H691" s="14"/>
      <c r="I691" s="10"/>
      <c r="J691" s="10"/>
      <c r="K691" s="10"/>
      <c r="L691" s="14"/>
      <c r="M691" s="14"/>
      <c r="N691" s="13"/>
      <c r="O691" s="15"/>
      <c r="P691" s="14"/>
      <c r="Q691" s="10"/>
      <c r="R691" s="14"/>
      <c r="S691" s="14"/>
      <c r="T691" s="15"/>
      <c r="U691" s="10"/>
      <c r="V691" s="14"/>
      <c r="W691" s="14"/>
      <c r="X691" s="14"/>
      <c r="Y691" s="15"/>
      <c r="Z691" s="15"/>
      <c r="AA691" s="15"/>
      <c r="AB691" s="15"/>
      <c r="AC691" s="10"/>
      <c r="AD691" s="12"/>
    </row>
    <row r="692" spans="1:30" ht="11.25" customHeight="1">
      <c r="A692" s="145" t="s">
        <v>708</v>
      </c>
      <c r="B692" s="12" t="s">
        <v>713</v>
      </c>
      <c r="C692" s="10"/>
      <c r="D692" s="14"/>
      <c r="E692" s="14"/>
      <c r="F692" s="10"/>
      <c r="G692" s="10"/>
      <c r="H692" s="14"/>
      <c r="I692" s="10"/>
      <c r="J692" s="10"/>
      <c r="K692" s="10"/>
      <c r="L692" s="14"/>
      <c r="M692" s="14"/>
      <c r="N692" s="13"/>
      <c r="O692" s="15"/>
      <c r="P692" s="14"/>
      <c r="Q692" s="10"/>
      <c r="R692" s="14"/>
      <c r="S692" s="14"/>
      <c r="T692" s="15"/>
      <c r="U692" s="10"/>
      <c r="V692" s="14"/>
      <c r="W692" s="14"/>
      <c r="X692" s="14"/>
      <c r="Y692" s="15"/>
      <c r="Z692" s="15"/>
      <c r="AA692" s="15"/>
      <c r="AB692" s="15"/>
      <c r="AC692" s="10"/>
      <c r="AD692" s="12"/>
    </row>
    <row r="693" spans="1:30" ht="11.25" customHeight="1">
      <c r="A693" s="144" t="s">
        <v>709</v>
      </c>
      <c r="B693" s="146" t="s">
        <v>710</v>
      </c>
      <c r="C693" s="10"/>
      <c r="D693" s="14"/>
      <c r="E693" s="14"/>
      <c r="F693" s="10"/>
      <c r="G693" s="10"/>
      <c r="H693" s="14"/>
      <c r="I693" s="10"/>
      <c r="J693" s="10"/>
      <c r="K693" s="10"/>
      <c r="L693" s="14"/>
      <c r="M693" s="14"/>
      <c r="N693" s="13"/>
      <c r="O693" s="15"/>
      <c r="P693" s="14"/>
      <c r="Q693" s="10"/>
      <c r="R693" s="14"/>
      <c r="S693" s="14"/>
      <c r="T693" s="15"/>
      <c r="U693" s="10"/>
      <c r="V693" s="14"/>
      <c r="W693" s="14"/>
      <c r="X693" s="14"/>
      <c r="Y693" s="15"/>
      <c r="Z693" s="15"/>
      <c r="AA693" s="15"/>
      <c r="AB693" s="15"/>
      <c r="AC693" s="10"/>
      <c r="AD693" s="12"/>
    </row>
    <row r="694" spans="1:30" ht="11.25" customHeight="1">
      <c r="A694" s="144" t="s">
        <v>711</v>
      </c>
      <c r="B694" s="146" t="s">
        <v>712</v>
      </c>
      <c r="C694" s="10"/>
      <c r="D694" s="14"/>
      <c r="E694" s="14"/>
      <c r="F694" s="10"/>
      <c r="G694" s="10"/>
      <c r="H694" s="14"/>
      <c r="I694" s="10"/>
      <c r="J694" s="10"/>
      <c r="K694" s="10"/>
      <c r="L694" s="14"/>
      <c r="M694" s="14"/>
      <c r="N694" s="13"/>
      <c r="O694" s="15"/>
      <c r="P694" s="14"/>
      <c r="Q694" s="10"/>
      <c r="R694" s="14"/>
      <c r="S694" s="14"/>
      <c r="T694" s="15"/>
      <c r="U694" s="10"/>
      <c r="V694" s="14"/>
      <c r="W694" s="14"/>
      <c r="X694" s="14"/>
      <c r="Y694" s="15"/>
      <c r="Z694" s="15"/>
      <c r="AA694" s="15"/>
      <c r="AB694" s="15"/>
      <c r="AC694" s="10"/>
      <c r="AD694" s="12"/>
    </row>
    <row r="695" spans="1:30" ht="11.25" customHeight="1">
      <c r="A695" s="140"/>
      <c r="B695" s="133" t="s">
        <v>704</v>
      </c>
      <c r="C695" s="10"/>
      <c r="D695" s="14"/>
      <c r="E695" s="14"/>
      <c r="F695" s="10"/>
      <c r="G695" s="10"/>
      <c r="H695" s="14"/>
      <c r="I695" s="10"/>
      <c r="J695" s="10"/>
      <c r="K695" s="10"/>
      <c r="L695" s="14"/>
      <c r="M695" s="14"/>
      <c r="N695" s="13"/>
      <c r="O695" s="15"/>
      <c r="P695" s="14"/>
      <c r="Q695" s="10"/>
      <c r="R695" s="14"/>
      <c r="S695" s="14"/>
      <c r="T695" s="15"/>
      <c r="U695" s="10"/>
      <c r="V695" s="14"/>
      <c r="W695" s="14"/>
      <c r="X695" s="14"/>
      <c r="Y695" s="15"/>
      <c r="Z695" s="15"/>
      <c r="AA695" s="15"/>
      <c r="AB695" s="15"/>
      <c r="AC695" s="10"/>
      <c r="AD695" s="12"/>
    </row>
    <row r="696" spans="1:30" ht="11.25" customHeight="1">
      <c r="A696" s="141"/>
      <c r="B696" s="133" t="s">
        <v>705</v>
      </c>
      <c r="C696" s="10"/>
      <c r="D696" s="14"/>
      <c r="E696" s="14"/>
      <c r="F696" s="10"/>
      <c r="G696" s="10"/>
      <c r="H696" s="14"/>
      <c r="I696" s="10"/>
      <c r="J696" s="10"/>
      <c r="K696" s="10"/>
      <c r="L696" s="14"/>
      <c r="M696" s="14"/>
      <c r="N696" s="13"/>
      <c r="O696" s="15"/>
      <c r="P696" s="14"/>
      <c r="Q696" s="10"/>
      <c r="R696" s="14"/>
      <c r="S696" s="14"/>
      <c r="T696" s="15"/>
      <c r="U696" s="10"/>
      <c r="V696" s="14"/>
      <c r="W696" s="14"/>
      <c r="X696" s="14"/>
      <c r="Y696" s="15"/>
      <c r="Z696" s="15"/>
      <c r="AA696" s="15"/>
      <c r="AB696" s="15"/>
      <c r="AC696" s="10"/>
      <c r="AD696" s="12"/>
    </row>
  </sheetData>
  <mergeCells count="44">
    <mergeCell ref="D526:E526"/>
    <mergeCell ref="D422:E422"/>
    <mergeCell ref="A308:B308"/>
    <mergeCell ref="D282:E282"/>
    <mergeCell ref="A292:B292"/>
    <mergeCell ref="A367:B367"/>
    <mergeCell ref="D317:E317"/>
    <mergeCell ref="A504:B504"/>
    <mergeCell ref="D664:E664"/>
    <mergeCell ref="A557:B557"/>
    <mergeCell ref="A582:B582"/>
    <mergeCell ref="D596:E596"/>
    <mergeCell ref="A593:B593"/>
    <mergeCell ref="A604:B604"/>
    <mergeCell ref="D561:E561"/>
    <mergeCell ref="A641:B641"/>
    <mergeCell ref="D1:E1"/>
    <mergeCell ref="A676:B676"/>
    <mergeCell ref="D177:E177"/>
    <mergeCell ref="D457:E457"/>
    <mergeCell ref="D631:E631"/>
    <mergeCell ref="D247:E247"/>
    <mergeCell ref="D387:E387"/>
    <mergeCell ref="A549:B549"/>
    <mergeCell ref="A533:B533"/>
    <mergeCell ref="D492:E492"/>
    <mergeCell ref="A4:B4"/>
    <mergeCell ref="D37:E37"/>
    <mergeCell ref="A75:B75"/>
    <mergeCell ref="D72:E72"/>
    <mergeCell ref="D176:E176"/>
    <mergeCell ref="D386:E386"/>
    <mergeCell ref="D351:E351"/>
    <mergeCell ref="D352:E352"/>
    <mergeCell ref="A185:B185"/>
    <mergeCell ref="D2:E2"/>
    <mergeCell ref="D106:E106"/>
    <mergeCell ref="D107:E107"/>
    <mergeCell ref="D141:E141"/>
    <mergeCell ref="D142:E142"/>
    <mergeCell ref="D316:E316"/>
    <mergeCell ref="D246:E246"/>
    <mergeCell ref="D211:E211"/>
    <mergeCell ref="D212:E212"/>
  </mergeCells>
  <phoneticPr fontId="11" type="noConversion"/>
  <pageMargins left="0.7" right="0.7" top="0.75" bottom="0.75" header="0.3" footer="0.3"/>
  <pageSetup paperSize="9" scale="96" orientation="landscape" r:id="rId1"/>
  <headerFooter alignWithMargins="0"/>
  <rowBreaks count="19" manualBreakCount="19">
    <brk id="35" max="32" man="1"/>
    <brk id="70" max="32" man="1"/>
    <brk id="105" max="32" man="1"/>
    <brk id="140" max="32" man="1"/>
    <brk id="175" max="32" man="1"/>
    <brk id="210" max="32" man="1"/>
    <brk id="245" max="32" man="1"/>
    <brk id="280" max="32" man="1"/>
    <brk id="315" max="32" man="1"/>
    <brk id="350" max="32" man="1"/>
    <brk id="385" max="32" man="1"/>
    <brk id="420" max="32" man="1"/>
    <brk id="455" max="32" man="1"/>
    <brk id="490" max="32" man="1"/>
    <brk id="524" max="32" man="1"/>
    <brk id="559" max="32" man="1"/>
    <brk id="594" max="32" man="1"/>
    <brk id="629" max="32" man="1"/>
    <brk id="662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494"/>
  <sheetViews>
    <sheetView topLeftCell="A127" zoomScaleNormal="100" zoomScaleSheetLayoutView="100" workbookViewId="0">
      <selection activeCell="A288" sqref="A288:IV288"/>
    </sheetView>
  </sheetViews>
  <sheetFormatPr defaultRowHeight="11.25" customHeight="1"/>
  <cols>
    <col min="1" max="1" width="8.85546875" style="13" bestFit="1" customWidth="1"/>
    <col min="2" max="2" width="46.85546875" style="12" bestFit="1" customWidth="1"/>
    <col min="3" max="4" width="9.140625" style="132"/>
    <col min="5" max="5" width="9.28515625" style="132" bestFit="1" customWidth="1"/>
    <col min="6" max="12" width="6.42578125" style="126" customWidth="1"/>
    <col min="13" max="13" width="9.140625" style="126"/>
    <col min="14" max="25" width="10.5703125" style="126" customWidth="1"/>
    <col min="26" max="16384" width="9.140625" style="12"/>
  </cols>
  <sheetData>
    <row r="1" spans="1:79" s="74" customFormat="1" ht="11.25" customHeight="1">
      <c r="B1" s="75"/>
      <c r="C1" s="76" t="s">
        <v>594</v>
      </c>
      <c r="D1" s="76" t="s">
        <v>595</v>
      </c>
      <c r="E1" s="76" t="s">
        <v>596</v>
      </c>
      <c r="F1" s="77"/>
      <c r="G1" s="77"/>
      <c r="H1" s="77"/>
      <c r="I1" s="77"/>
      <c r="J1" s="77"/>
      <c r="K1" s="77"/>
      <c r="L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</row>
    <row r="2" spans="1:79" s="80" customFormat="1" ht="11.25" customHeight="1">
      <c r="A2" s="45" t="s">
        <v>95</v>
      </c>
      <c r="B2" s="78" t="s">
        <v>105</v>
      </c>
      <c r="C2" s="37" t="s">
        <v>597</v>
      </c>
      <c r="D2" s="37" t="s">
        <v>598</v>
      </c>
      <c r="E2" s="37" t="s">
        <v>598</v>
      </c>
      <c r="F2" s="69" t="s">
        <v>599</v>
      </c>
      <c r="G2" s="69" t="s">
        <v>600</v>
      </c>
      <c r="H2" s="69" t="s">
        <v>601</v>
      </c>
      <c r="I2" s="69" t="s">
        <v>602</v>
      </c>
      <c r="J2" s="69" t="s">
        <v>603</v>
      </c>
      <c r="K2" s="69" t="s">
        <v>604</v>
      </c>
      <c r="L2" s="69" t="s">
        <v>605</v>
      </c>
      <c r="M2" s="45" t="s">
        <v>95</v>
      </c>
      <c r="N2" s="69" t="s">
        <v>606</v>
      </c>
      <c r="O2" s="69" t="s">
        <v>607</v>
      </c>
      <c r="P2" s="69" t="s">
        <v>608</v>
      </c>
      <c r="Q2" s="69" t="s">
        <v>609</v>
      </c>
      <c r="R2" s="79" t="s">
        <v>610</v>
      </c>
      <c r="S2" s="79" t="s">
        <v>611</v>
      </c>
      <c r="T2" s="69" t="s">
        <v>612</v>
      </c>
      <c r="U2" s="69" t="s">
        <v>613</v>
      </c>
      <c r="V2" s="69" t="s">
        <v>614</v>
      </c>
      <c r="W2" s="69" t="s">
        <v>615</v>
      </c>
      <c r="X2" s="69" t="s">
        <v>616</v>
      </c>
      <c r="Y2" s="69" t="s">
        <v>617</v>
      </c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</row>
    <row r="3" spans="1:79" s="125" customFormat="1" ht="11.25" customHeight="1">
      <c r="A3" s="84" t="s">
        <v>104</v>
      </c>
      <c r="B3" s="81"/>
      <c r="C3" s="82" t="s">
        <v>109</v>
      </c>
      <c r="D3" s="82" t="s">
        <v>109</v>
      </c>
      <c r="E3" s="82" t="s">
        <v>109</v>
      </c>
      <c r="F3" s="83" t="s">
        <v>109</v>
      </c>
      <c r="G3" s="83" t="s">
        <v>109</v>
      </c>
      <c r="H3" s="83" t="s">
        <v>109</v>
      </c>
      <c r="I3" s="83" t="s">
        <v>109</v>
      </c>
      <c r="J3" s="83" t="s">
        <v>109</v>
      </c>
      <c r="K3" s="83" t="s">
        <v>109</v>
      </c>
      <c r="L3" s="83" t="s">
        <v>109</v>
      </c>
      <c r="M3" s="84" t="s">
        <v>104</v>
      </c>
      <c r="N3" s="83" t="s">
        <v>109</v>
      </c>
      <c r="O3" s="83" t="s">
        <v>109</v>
      </c>
      <c r="P3" s="83" t="s">
        <v>109</v>
      </c>
      <c r="Q3" s="83" t="s">
        <v>109</v>
      </c>
      <c r="R3" s="83" t="s">
        <v>109</v>
      </c>
      <c r="S3" s="83" t="s">
        <v>109</v>
      </c>
      <c r="T3" s="83" t="s">
        <v>109</v>
      </c>
      <c r="U3" s="83" t="s">
        <v>109</v>
      </c>
      <c r="V3" s="83" t="s">
        <v>109</v>
      </c>
      <c r="W3" s="83" t="s">
        <v>109</v>
      </c>
      <c r="X3" s="83" t="s">
        <v>109</v>
      </c>
      <c r="Y3" s="83" t="s">
        <v>109</v>
      </c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</row>
    <row r="4" spans="1:79" ht="11.25" customHeight="1">
      <c r="A4" s="150" t="s">
        <v>112</v>
      </c>
      <c r="B4" s="150"/>
      <c r="C4" s="10"/>
      <c r="D4" s="10"/>
      <c r="E4" s="10"/>
      <c r="F4" s="15"/>
      <c r="G4" s="15"/>
      <c r="H4" s="15"/>
      <c r="I4" s="15"/>
      <c r="J4" s="15"/>
      <c r="K4" s="15"/>
      <c r="L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79" ht="11.25" customHeight="1">
      <c r="A5" s="13">
        <v>1</v>
      </c>
      <c r="B5" s="12" t="s">
        <v>113</v>
      </c>
      <c r="C5" s="10">
        <v>0.3</v>
      </c>
      <c r="D5" s="10">
        <v>0.4</v>
      </c>
      <c r="E5" s="10">
        <v>0.3</v>
      </c>
      <c r="F5" s="15"/>
      <c r="G5" s="15" t="s">
        <v>36</v>
      </c>
      <c r="H5" s="15">
        <v>0.25</v>
      </c>
      <c r="I5" s="15">
        <v>0.02</v>
      </c>
      <c r="J5" s="15" t="s">
        <v>36</v>
      </c>
      <c r="K5" s="15" t="s">
        <v>36</v>
      </c>
      <c r="L5" s="15" t="s">
        <v>36</v>
      </c>
      <c r="M5" s="14">
        <f>A5</f>
        <v>1</v>
      </c>
      <c r="N5" s="15"/>
      <c r="O5" s="15"/>
      <c r="P5" s="15">
        <v>0.36</v>
      </c>
      <c r="Q5" s="15" t="s">
        <v>36</v>
      </c>
      <c r="R5" s="15">
        <v>0.31</v>
      </c>
      <c r="S5" s="15">
        <v>0.01</v>
      </c>
      <c r="T5" s="15"/>
      <c r="U5" s="15"/>
      <c r="V5" s="15" t="s">
        <v>36</v>
      </c>
      <c r="W5" s="15"/>
      <c r="X5" s="15"/>
      <c r="Y5" s="15"/>
    </row>
    <row r="6" spans="1:79" ht="11.25" customHeight="1">
      <c r="A6" s="13">
        <f>A5+1</f>
        <v>2</v>
      </c>
      <c r="B6" s="12" t="s">
        <v>114</v>
      </c>
      <c r="C6" s="10">
        <v>0.3</v>
      </c>
      <c r="D6" s="10">
        <v>0.5</v>
      </c>
      <c r="E6" s="10">
        <v>0.4</v>
      </c>
      <c r="F6" s="15"/>
      <c r="G6" s="15">
        <v>0.01</v>
      </c>
      <c r="H6" s="15">
        <v>0.2393333392937978</v>
      </c>
      <c r="I6" s="15">
        <v>0.02</v>
      </c>
      <c r="J6" s="15">
        <v>0.01</v>
      </c>
      <c r="K6" s="15" t="s">
        <v>36</v>
      </c>
      <c r="L6" s="15" t="s">
        <v>36</v>
      </c>
      <c r="M6" s="14">
        <f t="shared" ref="M6:M69" si="0">A6</f>
        <v>2</v>
      </c>
      <c r="N6" s="15"/>
      <c r="O6" s="15" t="s">
        <v>36</v>
      </c>
      <c r="P6" s="15">
        <v>0.45</v>
      </c>
      <c r="Q6" s="15" t="s">
        <v>36</v>
      </c>
      <c r="R6" s="15">
        <v>0.38</v>
      </c>
      <c r="S6" s="15">
        <v>0.02</v>
      </c>
      <c r="T6" s="15"/>
      <c r="U6" s="15"/>
      <c r="V6" s="15"/>
      <c r="W6" s="15"/>
      <c r="X6" s="15"/>
      <c r="Y6" s="15"/>
    </row>
    <row r="7" spans="1:79" ht="11.25" customHeight="1">
      <c r="A7" s="13">
        <f t="shared" ref="A7:A42" si="1">A6+1</f>
        <v>3</v>
      </c>
      <c r="B7" s="12" t="s">
        <v>115</v>
      </c>
      <c r="C7" s="10">
        <v>0.2</v>
      </c>
      <c r="D7" s="10" t="s">
        <v>36</v>
      </c>
      <c r="E7" s="10" t="s">
        <v>36</v>
      </c>
      <c r="F7" s="15"/>
      <c r="G7" s="15" t="s">
        <v>36</v>
      </c>
      <c r="H7" s="15">
        <v>0.16</v>
      </c>
      <c r="I7" s="15">
        <v>0.01</v>
      </c>
      <c r="J7" s="15"/>
      <c r="K7" s="15"/>
      <c r="L7" s="15"/>
      <c r="M7" s="14">
        <f t="shared" si="0"/>
        <v>3</v>
      </c>
      <c r="N7" s="15"/>
      <c r="O7" s="15"/>
      <c r="P7" s="15">
        <v>0.04</v>
      </c>
      <c r="Q7" s="15"/>
      <c r="R7" s="15">
        <v>0.06</v>
      </c>
      <c r="S7" s="15"/>
      <c r="T7" s="15"/>
      <c r="U7" s="15"/>
      <c r="V7" s="15"/>
      <c r="W7" s="15"/>
      <c r="X7" s="15"/>
      <c r="Y7" s="15"/>
    </row>
    <row r="8" spans="1:79" ht="11.25" customHeight="1">
      <c r="A8" s="13">
        <f t="shared" si="1"/>
        <v>4</v>
      </c>
      <c r="B8" s="12" t="s">
        <v>116</v>
      </c>
      <c r="C8" s="10">
        <v>0.1</v>
      </c>
      <c r="D8" s="10">
        <v>0.1</v>
      </c>
      <c r="E8" s="10">
        <v>0.1</v>
      </c>
      <c r="F8" s="15" t="s">
        <v>36</v>
      </c>
      <c r="G8" s="15" t="s">
        <v>36</v>
      </c>
      <c r="H8" s="15">
        <v>0.06</v>
      </c>
      <c r="I8" s="15">
        <v>0.01</v>
      </c>
      <c r="J8" s="15" t="s">
        <v>36</v>
      </c>
      <c r="K8" s="15" t="s">
        <v>36</v>
      </c>
      <c r="L8" s="15" t="s">
        <v>36</v>
      </c>
      <c r="M8" s="14">
        <f t="shared" si="0"/>
        <v>4</v>
      </c>
      <c r="N8" s="15"/>
      <c r="O8" s="15"/>
      <c r="P8" s="15">
        <v>0.06</v>
      </c>
      <c r="Q8" s="15"/>
      <c r="R8" s="15">
        <v>0.08</v>
      </c>
      <c r="S8" s="15" t="s">
        <v>36</v>
      </c>
      <c r="T8" s="15"/>
      <c r="U8" s="15"/>
      <c r="V8" s="15"/>
      <c r="W8" s="15"/>
      <c r="X8" s="15"/>
      <c r="Y8" s="15" t="s">
        <v>36</v>
      </c>
    </row>
    <row r="9" spans="1:79" ht="11.25" customHeight="1">
      <c r="A9" s="13">
        <f t="shared" si="1"/>
        <v>5</v>
      </c>
      <c r="B9" s="12" t="s">
        <v>117</v>
      </c>
      <c r="C9" s="10">
        <v>0.1</v>
      </c>
      <c r="D9" s="10">
        <v>0.1</v>
      </c>
      <c r="E9" s="10">
        <v>0.1</v>
      </c>
      <c r="F9" s="15"/>
      <c r="G9" s="15" t="s">
        <v>36</v>
      </c>
      <c r="H9" s="15">
        <v>0.12</v>
      </c>
      <c r="I9" s="15">
        <v>0.02</v>
      </c>
      <c r="J9" s="15"/>
      <c r="K9" s="15"/>
      <c r="L9" s="15"/>
      <c r="M9" s="14">
        <f t="shared" si="0"/>
        <v>5</v>
      </c>
      <c r="N9" s="15"/>
      <c r="O9" s="15" t="s">
        <v>36</v>
      </c>
      <c r="P9" s="15">
        <v>0.12</v>
      </c>
      <c r="Q9" s="15" t="s">
        <v>36</v>
      </c>
      <c r="R9" s="15">
        <v>0.09</v>
      </c>
      <c r="S9" s="15" t="s">
        <v>36</v>
      </c>
      <c r="T9" s="15"/>
      <c r="U9" s="15"/>
      <c r="V9" s="15"/>
      <c r="W9" s="15"/>
      <c r="X9" s="15"/>
      <c r="Y9" s="15"/>
    </row>
    <row r="10" spans="1:79" ht="11.25" customHeight="1">
      <c r="A10" s="13">
        <f t="shared" si="1"/>
        <v>6</v>
      </c>
      <c r="B10" s="12" t="s">
        <v>118</v>
      </c>
      <c r="C10" s="10">
        <v>0.1</v>
      </c>
      <c r="D10" s="10">
        <v>0.1</v>
      </c>
      <c r="E10" s="10">
        <v>0.1</v>
      </c>
      <c r="F10" s="15"/>
      <c r="G10" s="15" t="s">
        <v>36</v>
      </c>
      <c r="H10" s="15">
        <v>0.06</v>
      </c>
      <c r="I10" s="15">
        <v>0.01</v>
      </c>
      <c r="J10" s="15" t="s">
        <v>36</v>
      </c>
      <c r="K10" s="15" t="s">
        <v>36</v>
      </c>
      <c r="L10" s="15" t="s">
        <v>36</v>
      </c>
      <c r="M10" s="14">
        <f t="shared" si="0"/>
        <v>6</v>
      </c>
      <c r="N10" s="15"/>
      <c r="O10" s="15"/>
      <c r="P10" s="15">
        <v>0.09</v>
      </c>
      <c r="Q10" s="15" t="s">
        <v>36</v>
      </c>
      <c r="R10" s="15">
        <v>0.09</v>
      </c>
      <c r="S10" s="15" t="s">
        <v>36</v>
      </c>
      <c r="T10" s="15"/>
      <c r="U10" s="15"/>
      <c r="V10" s="15"/>
      <c r="W10" s="15"/>
      <c r="X10" s="15"/>
      <c r="Y10" s="15"/>
    </row>
    <row r="11" spans="1:79" ht="11.25" customHeight="1">
      <c r="A11" s="13">
        <f t="shared" si="1"/>
        <v>7</v>
      </c>
      <c r="B11" s="12" t="s">
        <v>119</v>
      </c>
      <c r="C11" s="10">
        <v>1.54</v>
      </c>
      <c r="D11" s="10">
        <v>3.1556666666666668</v>
      </c>
      <c r="E11" s="10">
        <v>3.0163333333333333</v>
      </c>
      <c r="F11" s="15"/>
      <c r="G11" s="15">
        <v>1.5333333333333332E-2</v>
      </c>
      <c r="H11" s="15">
        <v>1.3703333333333336</v>
      </c>
      <c r="I11" s="15">
        <v>0.13900000000000001</v>
      </c>
      <c r="J11" s="15" t="s">
        <v>36</v>
      </c>
      <c r="K11" s="15"/>
      <c r="L11" s="15">
        <v>1.5333333333333332E-2</v>
      </c>
      <c r="M11" s="14">
        <f t="shared" si="0"/>
        <v>7</v>
      </c>
      <c r="N11" s="15"/>
      <c r="O11" s="15" t="s">
        <v>36</v>
      </c>
      <c r="P11" s="15">
        <v>3.1013333333333328</v>
      </c>
      <c r="Q11" s="15">
        <v>5.4333333333333338E-2</v>
      </c>
      <c r="R11" s="15">
        <v>2.954333333333333</v>
      </c>
      <c r="S11" s="15">
        <v>6.2E-2</v>
      </c>
      <c r="T11" s="15"/>
      <c r="U11" s="15"/>
      <c r="V11" s="15"/>
      <c r="W11" s="15"/>
      <c r="X11" s="15"/>
      <c r="Y11" s="15"/>
    </row>
    <row r="12" spans="1:79" ht="11.25" customHeight="1">
      <c r="A12" s="13">
        <f t="shared" si="1"/>
        <v>8</v>
      </c>
      <c r="B12" s="12" t="s">
        <v>120</v>
      </c>
      <c r="C12" s="10">
        <v>3.9</v>
      </c>
      <c r="D12" s="10">
        <v>3.7</v>
      </c>
      <c r="E12" s="10">
        <v>2.2000000000000002</v>
      </c>
      <c r="F12" s="15">
        <v>0.03</v>
      </c>
      <c r="G12" s="15">
        <v>7.0000000000000007E-2</v>
      </c>
      <c r="H12" s="15">
        <v>2.76</v>
      </c>
      <c r="I12" s="15">
        <v>0.94</v>
      </c>
      <c r="J12" s="15">
        <v>0.03</v>
      </c>
      <c r="K12" s="15">
        <v>0.02</v>
      </c>
      <c r="L12" s="15">
        <v>0.01</v>
      </c>
      <c r="M12" s="14">
        <f t="shared" si="0"/>
        <v>8</v>
      </c>
      <c r="N12" s="15"/>
      <c r="O12" s="15">
        <v>0.02</v>
      </c>
      <c r="P12" s="15">
        <v>3.7</v>
      </c>
      <c r="Q12" s="15">
        <v>0.02</v>
      </c>
      <c r="R12" s="15">
        <v>2.13</v>
      </c>
      <c r="S12" s="15">
        <v>0.1</v>
      </c>
      <c r="T12" s="15"/>
      <c r="U12" s="15"/>
      <c r="V12" s="15"/>
      <c r="W12" s="15"/>
      <c r="X12" s="15">
        <v>1.36</v>
      </c>
      <c r="Y12" s="15">
        <v>0.22</v>
      </c>
    </row>
    <row r="13" spans="1:79" ht="11.25" customHeight="1">
      <c r="A13" s="13">
        <f t="shared" si="1"/>
        <v>9</v>
      </c>
      <c r="B13" s="12" t="s">
        <v>121</v>
      </c>
      <c r="C13" s="10">
        <v>6.2</v>
      </c>
      <c r="D13" s="10">
        <v>6.6</v>
      </c>
      <c r="E13" s="10">
        <v>1.7</v>
      </c>
      <c r="F13" s="15">
        <v>0.19</v>
      </c>
      <c r="G13" s="15">
        <v>0.13</v>
      </c>
      <c r="H13" s="15">
        <v>3.11</v>
      </c>
      <c r="I13" s="15">
        <v>2.5499999999999998</v>
      </c>
      <c r="J13" s="15">
        <v>7.0000000000000007E-2</v>
      </c>
      <c r="K13" s="15">
        <v>7.0000000000000007E-2</v>
      </c>
      <c r="L13" s="15">
        <v>0.02</v>
      </c>
      <c r="M13" s="14">
        <f t="shared" si="0"/>
        <v>9</v>
      </c>
      <c r="N13" s="15"/>
      <c r="O13" s="15">
        <v>0.02</v>
      </c>
      <c r="P13" s="15">
        <v>6.55</v>
      </c>
      <c r="Q13" s="15">
        <v>0.04</v>
      </c>
      <c r="R13" s="15">
        <v>1.68</v>
      </c>
      <c r="S13" s="15">
        <v>0.06</v>
      </c>
      <c r="T13" s="15"/>
      <c r="U13" s="15"/>
      <c r="V13" s="15"/>
      <c r="W13" s="15"/>
      <c r="X13" s="15">
        <v>3.84</v>
      </c>
      <c r="Y13" s="15">
        <v>0.37</v>
      </c>
    </row>
    <row r="14" spans="1:79" ht="11.25" customHeight="1">
      <c r="A14" s="13">
        <f t="shared" si="1"/>
        <v>10</v>
      </c>
      <c r="B14" s="12" t="s">
        <v>122</v>
      </c>
      <c r="C14" s="10">
        <v>6.1</v>
      </c>
      <c r="D14" s="10">
        <v>6.5</v>
      </c>
      <c r="E14" s="10">
        <v>1.7</v>
      </c>
      <c r="F14" s="15">
        <v>7.0000000000000007E-2</v>
      </c>
      <c r="G14" s="15">
        <v>7.0000000000000007E-2</v>
      </c>
      <c r="H14" s="15">
        <v>3.35</v>
      </c>
      <c r="I14" s="15">
        <v>2.41</v>
      </c>
      <c r="J14" s="15">
        <v>0.06</v>
      </c>
      <c r="K14" s="15"/>
      <c r="L14" s="15"/>
      <c r="M14" s="14">
        <f t="shared" si="0"/>
        <v>10</v>
      </c>
      <c r="N14" s="15"/>
      <c r="O14" s="15">
        <v>0.04</v>
      </c>
      <c r="P14" s="15">
        <v>6.4</v>
      </c>
      <c r="Q14" s="15">
        <v>0.02</v>
      </c>
      <c r="R14" s="15">
        <v>1.61</v>
      </c>
      <c r="S14" s="15">
        <v>0.06</v>
      </c>
      <c r="T14" s="15"/>
      <c r="U14" s="15"/>
      <c r="V14" s="15"/>
      <c r="W14" s="15"/>
      <c r="X14" s="15">
        <v>4.21</v>
      </c>
      <c r="Y14" s="15">
        <v>0.32</v>
      </c>
    </row>
    <row r="15" spans="1:79" ht="11.25" customHeight="1">
      <c r="A15" s="13">
        <f t="shared" si="1"/>
        <v>11</v>
      </c>
      <c r="B15" s="12" t="s">
        <v>123</v>
      </c>
      <c r="C15" s="10">
        <v>6.5</v>
      </c>
      <c r="D15" s="10">
        <v>8.1</v>
      </c>
      <c r="E15" s="10">
        <v>1.9</v>
      </c>
      <c r="F15" s="15"/>
      <c r="G15" s="15">
        <v>0.02</v>
      </c>
      <c r="H15" s="15">
        <v>3.21</v>
      </c>
      <c r="I15" s="15">
        <v>3.02</v>
      </c>
      <c r="J15" s="15">
        <v>0.09</v>
      </c>
      <c r="K15" s="15">
        <v>0.12</v>
      </c>
      <c r="L15" s="15">
        <v>0.02</v>
      </c>
      <c r="M15" s="14">
        <f t="shared" si="0"/>
        <v>11</v>
      </c>
      <c r="N15" s="15">
        <v>0.02</v>
      </c>
      <c r="O15" s="15">
        <v>0.02</v>
      </c>
      <c r="P15" s="15">
        <v>8.07</v>
      </c>
      <c r="Q15" s="15">
        <v>0.02</v>
      </c>
      <c r="R15" s="15">
        <v>1.84</v>
      </c>
      <c r="S15" s="15">
        <v>0.09</v>
      </c>
      <c r="T15" s="15"/>
      <c r="U15" s="15"/>
      <c r="V15" s="15"/>
      <c r="W15" s="15"/>
      <c r="X15" s="15">
        <v>6.63</v>
      </c>
      <c r="Y15" s="15">
        <v>0.42</v>
      </c>
    </row>
    <row r="16" spans="1:79" ht="11.25" customHeight="1">
      <c r="A16" s="13">
        <f t="shared" si="1"/>
        <v>12</v>
      </c>
      <c r="B16" s="12" t="s">
        <v>124</v>
      </c>
      <c r="C16" s="10">
        <v>6.7</v>
      </c>
      <c r="D16" s="10">
        <v>8.9</v>
      </c>
      <c r="E16" s="10">
        <v>1.8</v>
      </c>
      <c r="F16" s="15"/>
      <c r="G16" s="15">
        <v>0.03</v>
      </c>
      <c r="H16" s="15">
        <v>3.32</v>
      </c>
      <c r="I16" s="15">
        <v>3.1</v>
      </c>
      <c r="J16" s="15">
        <v>0.1</v>
      </c>
      <c r="K16" s="15">
        <v>0.1</v>
      </c>
      <c r="L16" s="15">
        <v>0.03</v>
      </c>
      <c r="M16" s="14">
        <f t="shared" si="0"/>
        <v>12</v>
      </c>
      <c r="N16" s="15"/>
      <c r="O16" s="15">
        <v>0.03</v>
      </c>
      <c r="P16" s="15">
        <v>8.83</v>
      </c>
      <c r="Q16" s="15">
        <v>0.03</v>
      </c>
      <c r="R16" s="15">
        <v>1.77</v>
      </c>
      <c r="S16" s="15">
        <v>0.08</v>
      </c>
      <c r="T16" s="15"/>
      <c r="U16" s="15"/>
      <c r="V16" s="15"/>
      <c r="W16" s="15"/>
      <c r="X16" s="15">
        <v>7.24</v>
      </c>
      <c r="Y16" s="15">
        <v>0.56000000000000005</v>
      </c>
    </row>
    <row r="17" spans="1:25" ht="11.25" customHeight="1">
      <c r="A17" s="13">
        <f t="shared" si="1"/>
        <v>13</v>
      </c>
      <c r="B17" s="12" t="s">
        <v>125</v>
      </c>
      <c r="C17" s="10">
        <v>4.4000000000000004</v>
      </c>
      <c r="D17" s="10">
        <v>4.5999999999999996</v>
      </c>
      <c r="E17" s="10">
        <v>2.9</v>
      </c>
      <c r="F17" s="15">
        <v>0.01</v>
      </c>
      <c r="G17" s="15">
        <v>7.0000000000000007E-2</v>
      </c>
      <c r="H17" s="15">
        <v>2.99</v>
      </c>
      <c r="I17" s="15">
        <v>1.24</v>
      </c>
      <c r="J17" s="15">
        <v>0.04</v>
      </c>
      <c r="K17" s="15">
        <v>0.03</v>
      </c>
      <c r="L17" s="15">
        <v>0.01</v>
      </c>
      <c r="M17" s="14">
        <f t="shared" si="0"/>
        <v>13</v>
      </c>
      <c r="N17" s="15"/>
      <c r="O17" s="15">
        <v>0.06</v>
      </c>
      <c r="P17" s="15">
        <v>4.5199999999999996</v>
      </c>
      <c r="Q17" s="15">
        <v>0.03</v>
      </c>
      <c r="R17" s="15">
        <v>2.79</v>
      </c>
      <c r="S17" s="15">
        <v>0.01</v>
      </c>
      <c r="T17" s="15"/>
      <c r="U17" s="15"/>
      <c r="V17" s="15"/>
      <c r="W17" s="15"/>
      <c r="X17" s="15">
        <v>1.57</v>
      </c>
      <c r="Y17" s="15">
        <v>0.23</v>
      </c>
    </row>
    <row r="18" spans="1:25" ht="11.25" customHeight="1">
      <c r="A18" s="13">
        <f t="shared" si="1"/>
        <v>14</v>
      </c>
      <c r="B18" s="12" t="s">
        <v>126</v>
      </c>
      <c r="C18" s="10">
        <v>2.0950000000000002</v>
      </c>
      <c r="D18" s="10">
        <v>1.8901666666666663</v>
      </c>
      <c r="E18" s="10">
        <v>0.81300000000000006</v>
      </c>
      <c r="F18" s="15">
        <v>0.01</v>
      </c>
      <c r="G18" s="15">
        <v>2.6833333333333334E-2</v>
      </c>
      <c r="H18" s="15">
        <v>1.0276666666666667</v>
      </c>
      <c r="I18" s="15">
        <v>0.96583333333333332</v>
      </c>
      <c r="J18" s="15">
        <v>2.1833333333333337E-2</v>
      </c>
      <c r="K18" s="15">
        <v>2.1833333333333337E-2</v>
      </c>
      <c r="L18" s="15">
        <v>5.0000000000000001E-3</v>
      </c>
      <c r="M18" s="14">
        <f t="shared" si="0"/>
        <v>14</v>
      </c>
      <c r="N18" s="15"/>
      <c r="O18" s="15">
        <v>5.0000000000000001E-3</v>
      </c>
      <c r="P18" s="15">
        <v>1.8801666666666665</v>
      </c>
      <c r="Q18" s="15">
        <v>5.0000000000000001E-3</v>
      </c>
      <c r="R18" s="15">
        <v>0.77816666666666667</v>
      </c>
      <c r="S18" s="15">
        <v>3.4833333333333334E-2</v>
      </c>
      <c r="T18" s="15"/>
      <c r="U18" s="15"/>
      <c r="V18" s="15"/>
      <c r="W18" s="15"/>
      <c r="X18" s="15">
        <v>0.93100000000000005</v>
      </c>
      <c r="Y18" s="15">
        <v>0.15283333333333332</v>
      </c>
    </row>
    <row r="19" spans="1:25" ht="11.25" customHeight="1">
      <c r="A19" s="13">
        <f t="shared" si="1"/>
        <v>15</v>
      </c>
      <c r="B19" s="12" t="s">
        <v>127</v>
      </c>
      <c r="C19" s="10">
        <v>5</v>
      </c>
      <c r="D19" s="10">
        <v>3.9</v>
      </c>
      <c r="E19" s="10">
        <v>1.1000000000000001</v>
      </c>
      <c r="F19" s="15">
        <v>0.98</v>
      </c>
      <c r="G19" s="15">
        <v>0.48</v>
      </c>
      <c r="H19" s="15">
        <v>1.88</v>
      </c>
      <c r="I19" s="15">
        <v>1.28</v>
      </c>
      <c r="J19" s="15">
        <v>0.04</v>
      </c>
      <c r="K19" s="15">
        <v>0.04</v>
      </c>
      <c r="L19" s="15">
        <v>0.01</v>
      </c>
      <c r="M19" s="14">
        <f t="shared" si="0"/>
        <v>15</v>
      </c>
      <c r="N19" s="15"/>
      <c r="O19" s="15">
        <v>0.06</v>
      </c>
      <c r="P19" s="15">
        <v>3.8</v>
      </c>
      <c r="Q19" s="15">
        <v>0.02</v>
      </c>
      <c r="R19" s="15">
        <v>1</v>
      </c>
      <c r="S19" s="15">
        <v>0.06</v>
      </c>
      <c r="T19" s="15">
        <v>0.04</v>
      </c>
      <c r="U19" s="15"/>
      <c r="V19" s="15"/>
      <c r="W19" s="15"/>
      <c r="X19" s="15">
        <v>1.99</v>
      </c>
      <c r="Y19" s="15"/>
    </row>
    <row r="20" spans="1:25" ht="11.25" customHeight="1">
      <c r="A20" s="13">
        <f t="shared" si="1"/>
        <v>16</v>
      </c>
      <c r="B20" s="12" t="s">
        <v>128</v>
      </c>
      <c r="C20" s="10">
        <v>5.5</v>
      </c>
      <c r="D20" s="10">
        <v>6.2</v>
      </c>
      <c r="E20" s="10">
        <v>3</v>
      </c>
      <c r="F20" s="15"/>
      <c r="G20" s="15">
        <v>0.06</v>
      </c>
      <c r="H20" s="15">
        <v>2.97</v>
      </c>
      <c r="I20" s="15">
        <v>2.33</v>
      </c>
      <c r="J20" s="15">
        <v>7.0000000000000007E-2</v>
      </c>
      <c r="K20" s="15">
        <v>0.06</v>
      </c>
      <c r="L20" s="15">
        <v>0.02</v>
      </c>
      <c r="M20" s="14">
        <f t="shared" si="0"/>
        <v>16</v>
      </c>
      <c r="N20" s="15"/>
      <c r="O20" s="15">
        <v>0.06</v>
      </c>
      <c r="P20" s="15">
        <v>6.15</v>
      </c>
      <c r="Q20" s="15">
        <v>0.04</v>
      </c>
      <c r="R20" s="15">
        <v>2.83</v>
      </c>
      <c r="S20" s="15">
        <v>0.04</v>
      </c>
      <c r="T20" s="15">
        <v>0.02</v>
      </c>
      <c r="U20" s="15"/>
      <c r="V20" s="15"/>
      <c r="W20" s="15"/>
      <c r="X20" s="15">
        <v>2.4900000000000002</v>
      </c>
      <c r="Y20" s="15">
        <v>0.42</v>
      </c>
    </row>
    <row r="21" spans="1:25" ht="11.25" customHeight="1">
      <c r="A21" s="13">
        <f t="shared" si="1"/>
        <v>17</v>
      </c>
      <c r="B21" s="12" t="s">
        <v>129</v>
      </c>
      <c r="C21" s="10">
        <v>4.9000000000000004</v>
      </c>
      <c r="D21" s="10">
        <v>3</v>
      </c>
      <c r="E21" s="10">
        <v>1.8</v>
      </c>
      <c r="F21" s="15">
        <v>1</v>
      </c>
      <c r="G21" s="15">
        <v>0.48</v>
      </c>
      <c r="H21" s="15">
        <v>1.82</v>
      </c>
      <c r="I21" s="15">
        <v>1.24</v>
      </c>
      <c r="J21" s="15">
        <v>0.03</v>
      </c>
      <c r="K21" s="15">
        <v>0.03</v>
      </c>
      <c r="L21" s="15">
        <v>0.01</v>
      </c>
      <c r="M21" s="14">
        <f t="shared" si="0"/>
        <v>17</v>
      </c>
      <c r="N21" s="15"/>
      <c r="O21" s="15">
        <v>0.05</v>
      </c>
      <c r="P21" s="15">
        <v>2.92</v>
      </c>
      <c r="Q21" s="15">
        <v>0.03</v>
      </c>
      <c r="R21" s="15">
        <v>1.69</v>
      </c>
      <c r="S21" s="15">
        <v>0.06</v>
      </c>
      <c r="T21" s="15">
        <v>0.02</v>
      </c>
      <c r="U21" s="15"/>
      <c r="V21" s="15"/>
      <c r="W21" s="15"/>
      <c r="X21" s="15">
        <v>0.89</v>
      </c>
      <c r="Y21" s="15">
        <v>0.19</v>
      </c>
    </row>
    <row r="22" spans="1:25" ht="11.25" customHeight="1">
      <c r="A22" s="13">
        <f t="shared" si="1"/>
        <v>18</v>
      </c>
      <c r="B22" s="12" t="s">
        <v>130</v>
      </c>
      <c r="C22" s="10">
        <v>4.5</v>
      </c>
      <c r="D22" s="10">
        <v>3.9</v>
      </c>
      <c r="E22" s="10">
        <v>1.5</v>
      </c>
      <c r="F22" s="15">
        <v>0.79</v>
      </c>
      <c r="G22" s="15">
        <v>0.37</v>
      </c>
      <c r="H22" s="15">
        <v>1.79</v>
      </c>
      <c r="I22" s="15">
        <v>1.19</v>
      </c>
      <c r="J22" s="15">
        <v>0.04</v>
      </c>
      <c r="K22" s="15">
        <v>0.05</v>
      </c>
      <c r="L22" s="15">
        <v>0.01</v>
      </c>
      <c r="M22" s="14">
        <f t="shared" si="0"/>
        <v>18</v>
      </c>
      <c r="N22" s="15"/>
      <c r="O22" s="15">
        <v>0.06</v>
      </c>
      <c r="P22" s="15">
        <v>3.79</v>
      </c>
      <c r="Q22" s="15">
        <v>0.03</v>
      </c>
      <c r="R22" s="15">
        <v>1.34</v>
      </c>
      <c r="S22" s="15">
        <v>0.08</v>
      </c>
      <c r="T22" s="15">
        <v>0.04</v>
      </c>
      <c r="U22" s="15"/>
      <c r="V22" s="15"/>
      <c r="W22" s="15"/>
      <c r="X22" s="15">
        <v>1.82</v>
      </c>
      <c r="Y22" s="15">
        <v>0.17</v>
      </c>
    </row>
    <row r="23" spans="1:25" ht="11.25" customHeight="1">
      <c r="A23" s="13">
        <f t="shared" si="1"/>
        <v>19</v>
      </c>
      <c r="B23" s="12" t="s">
        <v>131</v>
      </c>
      <c r="C23" s="10">
        <v>0.3</v>
      </c>
      <c r="D23" s="10">
        <v>0.2</v>
      </c>
      <c r="E23" s="10">
        <v>0.4</v>
      </c>
      <c r="F23" s="15"/>
      <c r="G23" s="15"/>
      <c r="H23" s="15">
        <v>0.27</v>
      </c>
      <c r="I23" s="15">
        <v>0.03</v>
      </c>
      <c r="J23" s="15" t="s">
        <v>36</v>
      </c>
      <c r="K23" s="15"/>
      <c r="L23" s="15" t="s">
        <v>36</v>
      </c>
      <c r="M23" s="14">
        <f t="shared" si="0"/>
        <v>19</v>
      </c>
      <c r="N23" s="15"/>
      <c r="O23" s="15" t="s">
        <v>36</v>
      </c>
      <c r="P23" s="15">
        <v>0.24</v>
      </c>
      <c r="Q23" s="15" t="s">
        <v>36</v>
      </c>
      <c r="R23" s="15">
        <v>0.38</v>
      </c>
      <c r="S23" s="15">
        <v>0.01</v>
      </c>
      <c r="T23" s="15"/>
      <c r="U23" s="15"/>
      <c r="V23" s="15"/>
      <c r="W23" s="15"/>
      <c r="X23" s="15"/>
      <c r="Y23" s="15"/>
    </row>
    <row r="24" spans="1:25" s="98" customFormat="1" ht="11.25" customHeight="1">
      <c r="A24" s="13">
        <f t="shared" si="1"/>
        <v>20</v>
      </c>
      <c r="B24" s="98" t="s">
        <v>636</v>
      </c>
      <c r="C24" s="107">
        <v>0.60366666666666657</v>
      </c>
      <c r="D24" s="107">
        <v>0.3656666666666667</v>
      </c>
      <c r="E24" s="107">
        <v>0.14966666666666664</v>
      </c>
      <c r="F24" s="103">
        <v>1.2333333333333335E-2</v>
      </c>
      <c r="G24" s="103">
        <v>8.3000000000000004E-2</v>
      </c>
      <c r="H24" s="103">
        <v>0.37399999999999994</v>
      </c>
      <c r="I24" s="103">
        <v>0.14666666666666664</v>
      </c>
      <c r="J24" s="103" t="s">
        <v>36</v>
      </c>
      <c r="K24" s="119"/>
      <c r="L24" s="119"/>
      <c r="M24" s="14">
        <f t="shared" si="0"/>
        <v>20</v>
      </c>
      <c r="N24" s="119"/>
      <c r="O24" s="103">
        <v>1.9E-2</v>
      </c>
      <c r="P24" s="119">
        <v>0.34666666666666668</v>
      </c>
      <c r="Q24" s="119"/>
      <c r="R24" s="103">
        <v>0.14966666666666664</v>
      </c>
      <c r="S24" s="103" t="s">
        <v>36</v>
      </c>
      <c r="T24" s="119"/>
      <c r="U24" s="119"/>
      <c r="V24" s="119"/>
      <c r="W24" s="119"/>
      <c r="X24" s="103">
        <v>2.4000000000000004E-2</v>
      </c>
      <c r="Y24" s="119"/>
    </row>
    <row r="25" spans="1:25" ht="11.25" customHeight="1">
      <c r="A25" s="13">
        <f t="shared" si="1"/>
        <v>21</v>
      </c>
      <c r="B25" s="12" t="s">
        <v>132</v>
      </c>
      <c r="C25" s="10">
        <v>0.5</v>
      </c>
      <c r="D25" s="10">
        <v>0.6</v>
      </c>
      <c r="E25" s="10">
        <v>0.9</v>
      </c>
      <c r="F25" s="15"/>
      <c r="G25" s="15" t="s">
        <v>36</v>
      </c>
      <c r="H25" s="15">
        <v>0.39</v>
      </c>
      <c r="I25" s="15">
        <v>0.05</v>
      </c>
      <c r="J25" s="15">
        <v>0.01</v>
      </c>
      <c r="K25" s="15" t="s">
        <v>36</v>
      </c>
      <c r="L25" s="15">
        <v>0.01</v>
      </c>
      <c r="M25" s="14">
        <f t="shared" si="0"/>
        <v>21</v>
      </c>
      <c r="N25" s="15"/>
      <c r="O25" s="15" t="s">
        <v>36</v>
      </c>
      <c r="P25" s="15">
        <v>0.6</v>
      </c>
      <c r="Q25" s="15">
        <v>0.01</v>
      </c>
      <c r="R25" s="15">
        <v>0.89</v>
      </c>
      <c r="S25" s="15">
        <v>0.03</v>
      </c>
      <c r="T25" s="15"/>
      <c r="U25" s="15"/>
      <c r="V25" s="15"/>
      <c r="W25" s="15"/>
      <c r="X25" s="15"/>
      <c r="Y25" s="15"/>
    </row>
    <row r="26" spans="1:25" ht="11.25" customHeight="1">
      <c r="A26" s="13">
        <f t="shared" si="1"/>
        <v>22</v>
      </c>
      <c r="B26" s="12" t="s">
        <v>133</v>
      </c>
      <c r="C26" s="10">
        <v>0.3</v>
      </c>
      <c r="D26" s="10">
        <v>0.3</v>
      </c>
      <c r="E26" s="10">
        <v>0.6</v>
      </c>
      <c r="F26" s="15"/>
      <c r="G26" s="15" t="s">
        <v>36</v>
      </c>
      <c r="H26" s="15">
        <v>0.27</v>
      </c>
      <c r="I26" s="15">
        <v>0.03</v>
      </c>
      <c r="J26" s="15">
        <v>0.01</v>
      </c>
      <c r="K26" s="15" t="s">
        <v>36</v>
      </c>
      <c r="L26" s="15" t="s">
        <v>36</v>
      </c>
      <c r="M26" s="14">
        <f t="shared" si="0"/>
        <v>22</v>
      </c>
      <c r="N26" s="15"/>
      <c r="O26" s="15" t="s">
        <v>36</v>
      </c>
      <c r="P26" s="15">
        <v>0.33</v>
      </c>
      <c r="Q26" s="15" t="s">
        <v>36</v>
      </c>
      <c r="R26" s="15">
        <v>0.6</v>
      </c>
      <c r="S26" s="15">
        <v>0.02</v>
      </c>
      <c r="T26" s="15"/>
      <c r="U26" s="15"/>
      <c r="V26" s="15"/>
      <c r="W26" s="15"/>
      <c r="X26" s="15"/>
      <c r="Y26" s="15"/>
    </row>
    <row r="27" spans="1:25" ht="11.25" customHeight="1">
      <c r="A27" s="13">
        <f t="shared" si="1"/>
        <v>23</v>
      </c>
      <c r="B27" s="12" t="s">
        <v>134</v>
      </c>
      <c r="C27" s="10">
        <v>0.3</v>
      </c>
      <c r="D27" s="10">
        <v>0.3</v>
      </c>
      <c r="E27" s="10">
        <v>0.5</v>
      </c>
      <c r="F27" s="15"/>
      <c r="G27" s="15" t="s">
        <v>36</v>
      </c>
      <c r="H27" s="15">
        <v>0.26</v>
      </c>
      <c r="I27" s="15">
        <v>0.03</v>
      </c>
      <c r="J27" s="15" t="s">
        <v>36</v>
      </c>
      <c r="K27" s="15" t="s">
        <v>36</v>
      </c>
      <c r="L27" s="15"/>
      <c r="M27" s="14">
        <f t="shared" si="0"/>
        <v>23</v>
      </c>
      <c r="N27" s="15"/>
      <c r="O27" s="15"/>
      <c r="P27" s="15">
        <v>0.28000000000000003</v>
      </c>
      <c r="Q27" s="15" t="s">
        <v>36</v>
      </c>
      <c r="R27" s="15">
        <v>0.45</v>
      </c>
      <c r="S27" s="15">
        <v>0.01</v>
      </c>
      <c r="T27" s="15"/>
      <c r="U27" s="15"/>
      <c r="V27" s="15"/>
      <c r="W27" s="15"/>
      <c r="X27" s="15" t="s">
        <v>36</v>
      </c>
      <c r="Y27" s="15" t="s">
        <v>36</v>
      </c>
    </row>
    <row r="28" spans="1:25" ht="11.25" customHeight="1">
      <c r="A28" s="13">
        <f t="shared" si="1"/>
        <v>24</v>
      </c>
      <c r="B28" s="12" t="s">
        <v>135</v>
      </c>
      <c r="C28" s="10">
        <v>0.5</v>
      </c>
      <c r="D28" s="10">
        <v>0.4</v>
      </c>
      <c r="E28" s="10">
        <v>1</v>
      </c>
      <c r="F28" s="15"/>
      <c r="G28" s="15" t="s">
        <v>36</v>
      </c>
      <c r="H28" s="15">
        <v>0.43</v>
      </c>
      <c r="I28" s="15">
        <v>0.03</v>
      </c>
      <c r="J28" s="15" t="s">
        <v>36</v>
      </c>
      <c r="K28" s="15" t="s">
        <v>36</v>
      </c>
      <c r="L28" s="15" t="s">
        <v>36</v>
      </c>
      <c r="M28" s="14">
        <f t="shared" si="0"/>
        <v>24</v>
      </c>
      <c r="N28" s="15"/>
      <c r="O28" s="15" t="s">
        <v>36</v>
      </c>
      <c r="P28" s="15">
        <v>0.34</v>
      </c>
      <c r="Q28" s="15">
        <v>0.02</v>
      </c>
      <c r="R28" s="15">
        <v>0.93</v>
      </c>
      <c r="S28" s="15">
        <v>0.06</v>
      </c>
      <c r="T28" s="15"/>
      <c r="U28" s="15"/>
      <c r="V28" s="15"/>
      <c r="W28" s="15"/>
      <c r="X28" s="15"/>
      <c r="Y28" s="15">
        <v>0.01</v>
      </c>
    </row>
    <row r="29" spans="1:25" ht="11.25" customHeight="1">
      <c r="A29" s="13">
        <f t="shared" si="1"/>
        <v>25</v>
      </c>
      <c r="B29" s="12" t="s">
        <v>136</v>
      </c>
      <c r="C29" s="10">
        <v>0.35666666666666663</v>
      </c>
      <c r="D29" s="10">
        <v>0.31966666666666671</v>
      </c>
      <c r="E29" s="10">
        <v>0.32866666666666666</v>
      </c>
      <c r="F29" s="15"/>
      <c r="G29" s="15"/>
      <c r="H29" s="15">
        <v>0.318</v>
      </c>
      <c r="I29" s="15">
        <v>3.8666666666666662E-2</v>
      </c>
      <c r="J29" s="15" t="s">
        <v>36</v>
      </c>
      <c r="K29" s="15" t="s">
        <v>36</v>
      </c>
      <c r="L29" s="15" t="s">
        <v>36</v>
      </c>
      <c r="M29" s="14">
        <f t="shared" si="0"/>
        <v>25</v>
      </c>
      <c r="N29" s="15"/>
      <c r="O29" s="15" t="s">
        <v>36</v>
      </c>
      <c r="P29" s="15">
        <v>0.31966666666666671</v>
      </c>
      <c r="Q29" s="15"/>
      <c r="R29" s="15">
        <v>0.3133333333333333</v>
      </c>
      <c r="S29" s="15" t="s">
        <v>36</v>
      </c>
      <c r="T29" s="15"/>
      <c r="U29" s="15" t="s">
        <v>36</v>
      </c>
      <c r="V29" s="15"/>
      <c r="W29" s="15"/>
      <c r="X29" s="15" t="s">
        <v>36</v>
      </c>
      <c r="Y29" s="15"/>
    </row>
    <row r="30" spans="1:25" ht="11.25" customHeight="1">
      <c r="A30" s="13">
        <f t="shared" si="1"/>
        <v>26</v>
      </c>
      <c r="B30" s="12" t="s">
        <v>137</v>
      </c>
      <c r="C30" s="85">
        <v>0.23</v>
      </c>
      <c r="D30" s="85">
        <v>0.28633333333333333</v>
      </c>
      <c r="E30" s="85">
        <v>0.32900000000000001</v>
      </c>
      <c r="F30" s="86"/>
      <c r="G30" s="86"/>
      <c r="H30" s="86">
        <v>0.20133333333333334</v>
      </c>
      <c r="I30" s="86">
        <v>2.8666666666666663E-2</v>
      </c>
      <c r="J30" s="15" t="s">
        <v>36</v>
      </c>
      <c r="K30" s="15" t="s">
        <v>36</v>
      </c>
      <c r="L30" s="15" t="s">
        <v>36</v>
      </c>
      <c r="M30" s="14">
        <f t="shared" si="0"/>
        <v>26</v>
      </c>
      <c r="N30" s="86"/>
      <c r="O30" s="15" t="s">
        <v>36</v>
      </c>
      <c r="P30" s="86">
        <v>0.28633333333333333</v>
      </c>
      <c r="Q30" s="86"/>
      <c r="R30" s="86">
        <v>0.32900000000000001</v>
      </c>
      <c r="S30" s="87" t="s">
        <v>36</v>
      </c>
      <c r="T30" s="86"/>
      <c r="U30" s="87" t="s">
        <v>36</v>
      </c>
      <c r="V30" s="86"/>
      <c r="W30" s="86"/>
      <c r="X30" s="87" t="s">
        <v>36</v>
      </c>
      <c r="Y30" s="86"/>
    </row>
    <row r="31" spans="1:25" ht="11.25" customHeight="1">
      <c r="A31" s="13">
        <f t="shared" si="1"/>
        <v>27</v>
      </c>
      <c r="B31" s="12" t="s">
        <v>138</v>
      </c>
      <c r="C31" s="10">
        <v>0.4</v>
      </c>
      <c r="D31" s="10">
        <v>0.3</v>
      </c>
      <c r="E31" s="10">
        <v>0.4</v>
      </c>
      <c r="F31" s="15"/>
      <c r="G31" s="15">
        <v>0.01</v>
      </c>
      <c r="H31" s="15">
        <v>0.37</v>
      </c>
      <c r="I31" s="15">
        <v>0.03</v>
      </c>
      <c r="J31" s="15" t="s">
        <v>36</v>
      </c>
      <c r="K31" s="15"/>
      <c r="L31" s="15">
        <v>0.01</v>
      </c>
      <c r="M31" s="14">
        <f t="shared" si="0"/>
        <v>27</v>
      </c>
      <c r="N31" s="15"/>
      <c r="O31" s="15" t="s">
        <v>36</v>
      </c>
      <c r="P31" s="15">
        <v>0.31</v>
      </c>
      <c r="Q31" s="15" t="s">
        <v>36</v>
      </c>
      <c r="R31" s="15">
        <v>0.43</v>
      </c>
      <c r="S31" s="15">
        <v>0.01</v>
      </c>
      <c r="T31" s="15"/>
      <c r="U31" s="15"/>
      <c r="V31" s="15"/>
      <c r="W31" s="15"/>
      <c r="X31" s="15"/>
      <c r="Y31" s="15"/>
    </row>
    <row r="32" spans="1:25" ht="11.25" customHeight="1">
      <c r="A32" s="13">
        <f t="shared" si="1"/>
        <v>28</v>
      </c>
      <c r="B32" s="12" t="s">
        <v>139</v>
      </c>
      <c r="C32" s="10">
        <v>0.3</v>
      </c>
      <c r="D32" s="10">
        <v>0.5</v>
      </c>
      <c r="E32" s="10">
        <v>0.8</v>
      </c>
      <c r="F32" s="15"/>
      <c r="G32" s="15"/>
      <c r="H32" s="15">
        <v>0.28999999999999998</v>
      </c>
      <c r="I32" s="15">
        <v>0.04</v>
      </c>
      <c r="J32" s="15">
        <v>0.01</v>
      </c>
      <c r="K32" s="15"/>
      <c r="L32" s="15" t="s">
        <v>36</v>
      </c>
      <c r="M32" s="14">
        <f t="shared" si="0"/>
        <v>28</v>
      </c>
      <c r="N32" s="15"/>
      <c r="O32" s="15" t="s">
        <v>36</v>
      </c>
      <c r="P32" s="15">
        <v>0.45</v>
      </c>
      <c r="Q32" s="15" t="s">
        <v>36</v>
      </c>
      <c r="R32" s="15">
        <v>0.75</v>
      </c>
      <c r="S32" s="15">
        <v>0.02</v>
      </c>
      <c r="T32" s="15"/>
      <c r="U32" s="15"/>
      <c r="V32" s="15"/>
      <c r="W32" s="15"/>
      <c r="X32" s="15"/>
      <c r="Y32" s="15"/>
    </row>
    <row r="33" spans="1:79" s="98" customFormat="1" ht="11.25" customHeight="1">
      <c r="A33" s="13">
        <f t="shared" si="1"/>
        <v>29</v>
      </c>
      <c r="B33" s="98" t="s">
        <v>700</v>
      </c>
      <c r="C33" s="107">
        <v>0.81733333333333336</v>
      </c>
      <c r="D33" s="107">
        <v>0.46799999999999997</v>
      </c>
      <c r="E33" s="107">
        <v>0.17466666666666666</v>
      </c>
      <c r="F33" s="103">
        <v>1.4666666666666666E-2</v>
      </c>
      <c r="G33" s="103">
        <v>0.11233333333333334</v>
      </c>
      <c r="H33" s="103">
        <v>0.48366666666666669</v>
      </c>
      <c r="I33" s="103">
        <v>0.19366666666666665</v>
      </c>
      <c r="J33" s="103" t="s">
        <v>36</v>
      </c>
      <c r="K33" s="119"/>
      <c r="L33" s="119"/>
      <c r="M33" s="14">
        <f>A33</f>
        <v>29</v>
      </c>
      <c r="N33" s="103" t="s">
        <v>36</v>
      </c>
      <c r="O33" s="103">
        <v>2.9666666666666664E-2</v>
      </c>
      <c r="P33" s="119">
        <v>0.4383333333333333</v>
      </c>
      <c r="Q33" s="119"/>
      <c r="R33" s="103">
        <v>0.17466666666666666</v>
      </c>
      <c r="S33" s="103" t="s">
        <v>36</v>
      </c>
      <c r="T33" s="119"/>
      <c r="U33" s="119"/>
      <c r="V33" s="119"/>
      <c r="W33" s="119"/>
      <c r="X33" s="103">
        <v>3.9666666666666663E-2</v>
      </c>
      <c r="Y33" s="119"/>
    </row>
    <row r="34" spans="1:79" ht="11.25" customHeight="1">
      <c r="A34" s="13">
        <f t="shared" si="1"/>
        <v>30</v>
      </c>
      <c r="B34" s="12" t="s">
        <v>699</v>
      </c>
      <c r="C34" s="10">
        <v>3</v>
      </c>
      <c r="D34" s="10">
        <v>4.9000000000000004</v>
      </c>
      <c r="E34" s="10">
        <v>1.4</v>
      </c>
      <c r="F34" s="15"/>
      <c r="G34" s="15">
        <v>0.01</v>
      </c>
      <c r="H34" s="15">
        <v>1.55</v>
      </c>
      <c r="I34" s="15">
        <v>1.3</v>
      </c>
      <c r="J34" s="15">
        <v>0.05</v>
      </c>
      <c r="K34" s="15">
        <v>0.06</v>
      </c>
      <c r="L34" s="15">
        <v>0.03</v>
      </c>
      <c r="M34" s="14">
        <f t="shared" si="0"/>
        <v>30</v>
      </c>
      <c r="N34" s="15"/>
      <c r="O34" s="15" t="s">
        <v>147</v>
      </c>
      <c r="P34" s="15">
        <v>4.8499999999999996</v>
      </c>
      <c r="Q34" s="15">
        <v>0.03</v>
      </c>
      <c r="R34" s="15">
        <v>1.38</v>
      </c>
      <c r="S34" s="15">
        <v>0.03</v>
      </c>
      <c r="T34" s="15"/>
      <c r="U34" s="15"/>
      <c r="V34" s="15"/>
      <c r="W34" s="15"/>
      <c r="X34" s="15">
        <v>2.81</v>
      </c>
      <c r="Y34" s="15">
        <v>0.63</v>
      </c>
    </row>
    <row r="35" spans="1:79" ht="11.25" customHeight="1">
      <c r="A35" s="13">
        <f t="shared" si="1"/>
        <v>31</v>
      </c>
      <c r="B35" s="12" t="s">
        <v>140</v>
      </c>
      <c r="C35" s="10">
        <v>0.2</v>
      </c>
      <c r="D35" s="10">
        <v>0.1</v>
      </c>
      <c r="E35" s="10">
        <v>0.2</v>
      </c>
      <c r="F35" s="15" t="s">
        <v>36</v>
      </c>
      <c r="G35" s="15" t="s">
        <v>36</v>
      </c>
      <c r="H35" s="15">
        <v>0.18</v>
      </c>
      <c r="I35" s="15">
        <v>0.01</v>
      </c>
      <c r="J35" s="15" t="s">
        <v>36</v>
      </c>
      <c r="K35" s="15" t="s">
        <v>36</v>
      </c>
      <c r="L35" s="15" t="s">
        <v>36</v>
      </c>
      <c r="M35" s="14">
        <f t="shared" si="0"/>
        <v>31</v>
      </c>
      <c r="N35" s="15"/>
      <c r="O35" s="15" t="s">
        <v>36</v>
      </c>
      <c r="P35" s="15">
        <v>0.08</v>
      </c>
      <c r="Q35" s="15" t="s">
        <v>36</v>
      </c>
      <c r="R35" s="15">
        <v>0.17</v>
      </c>
      <c r="S35" s="15">
        <v>0.01</v>
      </c>
      <c r="T35" s="15"/>
      <c r="U35" s="15"/>
      <c r="V35" s="15"/>
      <c r="W35" s="15"/>
      <c r="X35" s="15" t="s">
        <v>36</v>
      </c>
      <c r="Y35" s="15" t="s">
        <v>36</v>
      </c>
    </row>
    <row r="36" spans="1:79" s="74" customFormat="1" ht="11.25" customHeight="1">
      <c r="B36" s="75"/>
      <c r="C36" s="76" t="s">
        <v>594</v>
      </c>
      <c r="D36" s="76" t="s">
        <v>595</v>
      </c>
      <c r="E36" s="76" t="s">
        <v>596</v>
      </c>
      <c r="F36" s="77"/>
      <c r="G36" s="77"/>
      <c r="H36" s="77"/>
      <c r="I36" s="77"/>
      <c r="J36" s="77"/>
      <c r="K36" s="77"/>
      <c r="L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</row>
    <row r="37" spans="1:79" s="80" customFormat="1" ht="11.25" customHeight="1">
      <c r="A37" s="45" t="s">
        <v>95</v>
      </c>
      <c r="B37" s="78" t="s">
        <v>105</v>
      </c>
      <c r="C37" s="37" t="s">
        <v>597</v>
      </c>
      <c r="D37" s="37" t="s">
        <v>598</v>
      </c>
      <c r="E37" s="37" t="s">
        <v>598</v>
      </c>
      <c r="F37" s="69" t="s">
        <v>599</v>
      </c>
      <c r="G37" s="69" t="s">
        <v>600</v>
      </c>
      <c r="H37" s="69" t="s">
        <v>601</v>
      </c>
      <c r="I37" s="69" t="s">
        <v>602</v>
      </c>
      <c r="J37" s="69" t="s">
        <v>603</v>
      </c>
      <c r="K37" s="69" t="s">
        <v>604</v>
      </c>
      <c r="L37" s="69" t="s">
        <v>605</v>
      </c>
      <c r="M37" s="45" t="str">
        <f>A37</f>
        <v>Número do</v>
      </c>
      <c r="N37" s="69" t="s">
        <v>606</v>
      </c>
      <c r="O37" s="69" t="s">
        <v>607</v>
      </c>
      <c r="P37" s="69" t="s">
        <v>608</v>
      </c>
      <c r="Q37" s="69" t="s">
        <v>609</v>
      </c>
      <c r="R37" s="79" t="s">
        <v>610</v>
      </c>
      <c r="S37" s="79" t="s">
        <v>611</v>
      </c>
      <c r="T37" s="69" t="s">
        <v>612</v>
      </c>
      <c r="U37" s="69" t="s">
        <v>613</v>
      </c>
      <c r="V37" s="69" t="s">
        <v>614</v>
      </c>
      <c r="W37" s="69" t="s">
        <v>615</v>
      </c>
      <c r="X37" s="69" t="s">
        <v>616</v>
      </c>
      <c r="Y37" s="69" t="s">
        <v>617</v>
      </c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</row>
    <row r="38" spans="1:79" s="125" customFormat="1" ht="11.25" customHeight="1">
      <c r="A38" s="84" t="s">
        <v>104</v>
      </c>
      <c r="B38" s="81"/>
      <c r="C38" s="82" t="s">
        <v>109</v>
      </c>
      <c r="D38" s="82" t="s">
        <v>109</v>
      </c>
      <c r="E38" s="82" t="s">
        <v>109</v>
      </c>
      <c r="F38" s="83" t="s">
        <v>109</v>
      </c>
      <c r="G38" s="83" t="s">
        <v>109</v>
      </c>
      <c r="H38" s="83" t="s">
        <v>109</v>
      </c>
      <c r="I38" s="83" t="s">
        <v>109</v>
      </c>
      <c r="J38" s="83" t="s">
        <v>109</v>
      </c>
      <c r="K38" s="83" t="s">
        <v>109</v>
      </c>
      <c r="L38" s="83" t="s">
        <v>109</v>
      </c>
      <c r="M38" s="84" t="str">
        <f>A38</f>
        <v>Alimento</v>
      </c>
      <c r="N38" s="83" t="s">
        <v>109</v>
      </c>
      <c r="O38" s="83" t="s">
        <v>109</v>
      </c>
      <c r="P38" s="83" t="s">
        <v>109</v>
      </c>
      <c r="Q38" s="83" t="s">
        <v>109</v>
      </c>
      <c r="R38" s="83" t="s">
        <v>109</v>
      </c>
      <c r="S38" s="83" t="s">
        <v>109</v>
      </c>
      <c r="T38" s="83" t="s">
        <v>109</v>
      </c>
      <c r="U38" s="83" t="s">
        <v>109</v>
      </c>
      <c r="V38" s="83" t="s">
        <v>109</v>
      </c>
      <c r="W38" s="83" t="s">
        <v>109</v>
      </c>
      <c r="X38" s="83" t="s">
        <v>109</v>
      </c>
      <c r="Y38" s="83" t="s">
        <v>109</v>
      </c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</row>
    <row r="39" spans="1:79" ht="11.25" customHeight="1">
      <c r="A39" s="13">
        <f>A35+1</f>
        <v>32</v>
      </c>
      <c r="B39" s="12" t="s">
        <v>141</v>
      </c>
      <c r="C39" s="10">
        <v>0.3</v>
      </c>
      <c r="D39" s="10">
        <v>0.3</v>
      </c>
      <c r="E39" s="10">
        <v>0.8</v>
      </c>
      <c r="F39" s="15"/>
      <c r="G39" s="15" t="s">
        <v>36</v>
      </c>
      <c r="H39" s="15">
        <v>0.31</v>
      </c>
      <c r="I39" s="15">
        <v>0.02</v>
      </c>
      <c r="J39" s="15" t="s">
        <v>36</v>
      </c>
      <c r="K39" s="15" t="s">
        <v>36</v>
      </c>
      <c r="L39" s="15"/>
      <c r="M39" s="14">
        <f>A39</f>
        <v>32</v>
      </c>
      <c r="N39" s="15"/>
      <c r="O39" s="15" t="s">
        <v>36</v>
      </c>
      <c r="P39" s="15">
        <v>0.26</v>
      </c>
      <c r="Q39" s="15">
        <v>0.01</v>
      </c>
      <c r="R39" s="15">
        <v>0.73</v>
      </c>
      <c r="S39" s="15"/>
      <c r="T39" s="15"/>
      <c r="U39" s="15"/>
      <c r="V39" s="15"/>
      <c r="W39" s="15"/>
      <c r="X39" s="15"/>
      <c r="Y39" s="15" t="s">
        <v>36</v>
      </c>
    </row>
    <row r="40" spans="1:79" ht="11.25" customHeight="1">
      <c r="A40" s="13">
        <f>A39+1</f>
        <v>33</v>
      </c>
      <c r="B40" s="12" t="s">
        <v>142</v>
      </c>
      <c r="C40" s="10">
        <v>0.4</v>
      </c>
      <c r="D40" s="10">
        <v>0.4</v>
      </c>
      <c r="E40" s="10">
        <v>0.6</v>
      </c>
      <c r="F40" s="15" t="s">
        <v>36</v>
      </c>
      <c r="G40" s="15" t="s">
        <v>36</v>
      </c>
      <c r="H40" s="15">
        <v>0.3</v>
      </c>
      <c r="I40" s="15">
        <v>0.04</v>
      </c>
      <c r="J40" s="15">
        <v>0.01</v>
      </c>
      <c r="K40" s="15"/>
      <c r="L40" s="15"/>
      <c r="M40" s="14">
        <f t="shared" si="0"/>
        <v>33</v>
      </c>
      <c r="N40" s="15"/>
      <c r="O40" s="15" t="s">
        <v>36</v>
      </c>
      <c r="P40" s="15">
        <v>0.38</v>
      </c>
      <c r="Q40" s="15" t="s">
        <v>36</v>
      </c>
      <c r="R40" s="15">
        <v>0.63</v>
      </c>
      <c r="S40" s="15">
        <v>0.02</v>
      </c>
      <c r="T40" s="15"/>
      <c r="U40" s="15"/>
      <c r="V40" s="15"/>
      <c r="W40" s="15"/>
      <c r="X40" s="15"/>
      <c r="Y40" s="15"/>
    </row>
    <row r="41" spans="1:79" ht="11.25" customHeight="1">
      <c r="A41" s="13">
        <f t="shared" si="1"/>
        <v>34</v>
      </c>
      <c r="B41" s="12" t="s">
        <v>143</v>
      </c>
      <c r="C41" s="10">
        <v>0.6</v>
      </c>
      <c r="D41" s="10">
        <v>0.4</v>
      </c>
      <c r="E41" s="10">
        <v>0.8</v>
      </c>
      <c r="F41" s="15">
        <v>0.01</v>
      </c>
      <c r="G41" s="15">
        <v>0.02</v>
      </c>
      <c r="H41" s="15">
        <v>0.44</v>
      </c>
      <c r="I41" s="15">
        <v>7.0000000000000007E-2</v>
      </c>
      <c r="J41" s="15" t="s">
        <v>36</v>
      </c>
      <c r="K41" s="15"/>
      <c r="L41" s="15"/>
      <c r="M41" s="14">
        <f t="shared" si="0"/>
        <v>34</v>
      </c>
      <c r="N41" s="15"/>
      <c r="O41" s="15">
        <v>0.01</v>
      </c>
      <c r="P41" s="15">
        <v>0.37</v>
      </c>
      <c r="Q41" s="15">
        <v>0.01</v>
      </c>
      <c r="R41" s="15">
        <v>0.74</v>
      </c>
      <c r="S41" s="15">
        <v>0.05</v>
      </c>
      <c r="T41" s="15"/>
      <c r="U41" s="15"/>
      <c r="V41" s="15"/>
      <c r="W41" s="15"/>
      <c r="X41" s="15">
        <v>0.02</v>
      </c>
      <c r="Y41" s="15">
        <v>0.01</v>
      </c>
    </row>
    <row r="42" spans="1:79" ht="11.25" customHeight="1">
      <c r="A42" s="13">
        <f t="shared" si="1"/>
        <v>35</v>
      </c>
      <c r="B42" s="12" t="s">
        <v>144</v>
      </c>
      <c r="C42" s="10">
        <v>0.31</v>
      </c>
      <c r="D42" s="10">
        <v>0.155</v>
      </c>
      <c r="E42" s="10">
        <v>0.44500000000000001</v>
      </c>
      <c r="F42" s="15"/>
      <c r="G42" s="15" t="s">
        <v>36</v>
      </c>
      <c r="H42" s="15">
        <v>0.29599999999999999</v>
      </c>
      <c r="I42" s="15">
        <v>1.4E-2</v>
      </c>
      <c r="J42" s="15" t="s">
        <v>36</v>
      </c>
      <c r="K42" s="15" t="s">
        <v>36</v>
      </c>
      <c r="L42" s="15" t="s">
        <v>36</v>
      </c>
      <c r="M42" s="14">
        <f t="shared" si="0"/>
        <v>35</v>
      </c>
      <c r="N42" s="15"/>
      <c r="O42" s="15" t="s">
        <v>36</v>
      </c>
      <c r="P42" s="15">
        <v>0.13466666666666668</v>
      </c>
      <c r="Q42" s="15"/>
      <c r="R42" s="15">
        <v>0.43099999999999999</v>
      </c>
      <c r="S42" s="15">
        <v>1.4E-2</v>
      </c>
      <c r="T42" s="15"/>
      <c r="U42" s="15" t="s">
        <v>36</v>
      </c>
      <c r="V42" s="15" t="s">
        <v>36</v>
      </c>
      <c r="W42" s="15"/>
      <c r="X42" s="15"/>
      <c r="Y42" s="15" t="s">
        <v>36</v>
      </c>
    </row>
    <row r="43" spans="1:79" ht="11.25" customHeight="1">
      <c r="A43" s="13">
        <f>A42+1</f>
        <v>36</v>
      </c>
      <c r="B43" s="12" t="s">
        <v>145</v>
      </c>
      <c r="C43" s="10">
        <v>3.3</v>
      </c>
      <c r="D43" s="10">
        <v>1.4</v>
      </c>
      <c r="E43" s="10">
        <v>0.6</v>
      </c>
      <c r="F43" s="15">
        <v>0.12</v>
      </c>
      <c r="G43" s="15">
        <v>0.5</v>
      </c>
      <c r="H43" s="15">
        <v>1.73</v>
      </c>
      <c r="I43" s="15">
        <v>0.57999999999999996</v>
      </c>
      <c r="J43" s="15">
        <v>0.01</v>
      </c>
      <c r="K43" s="15">
        <v>0.01</v>
      </c>
      <c r="L43" s="15"/>
      <c r="M43" s="14">
        <f t="shared" si="0"/>
        <v>36</v>
      </c>
      <c r="N43" s="15">
        <v>0.03</v>
      </c>
      <c r="O43" s="15">
        <v>0.11</v>
      </c>
      <c r="P43" s="15">
        <v>1.2</v>
      </c>
      <c r="Q43" s="15"/>
      <c r="R43" s="15">
        <v>0.59</v>
      </c>
      <c r="S43" s="15">
        <v>0.03</v>
      </c>
      <c r="T43" s="15"/>
      <c r="U43" s="15"/>
      <c r="V43" s="15"/>
      <c r="W43" s="15"/>
      <c r="X43" s="15">
        <v>0.13</v>
      </c>
      <c r="Y43" s="15">
        <v>0.02</v>
      </c>
    </row>
    <row r="44" spans="1:79" ht="11.25" customHeight="1">
      <c r="A44" s="13">
        <f>A43+1</f>
        <v>37</v>
      </c>
      <c r="B44" s="12" t="s">
        <v>146</v>
      </c>
      <c r="C44" s="10">
        <v>0.6</v>
      </c>
      <c r="D44" s="10">
        <v>0.4</v>
      </c>
      <c r="E44" s="10">
        <v>0.1</v>
      </c>
      <c r="F44" s="15"/>
      <c r="G44" s="15"/>
      <c r="H44" s="15">
        <v>0.48</v>
      </c>
      <c r="I44" s="15">
        <v>0.1</v>
      </c>
      <c r="J44" s="15"/>
      <c r="K44" s="15"/>
      <c r="L44" s="15"/>
      <c r="M44" s="14">
        <f t="shared" si="0"/>
        <v>37</v>
      </c>
      <c r="N44" s="15"/>
      <c r="O44" s="15">
        <v>0.02</v>
      </c>
      <c r="P44" s="15">
        <v>0.4</v>
      </c>
      <c r="Q44" s="15" t="s">
        <v>36</v>
      </c>
      <c r="R44" s="15">
        <v>0.1</v>
      </c>
      <c r="S44" s="15"/>
      <c r="T44" s="15"/>
      <c r="U44" s="15"/>
      <c r="V44" s="15"/>
      <c r="W44" s="15"/>
      <c r="X44" s="15"/>
      <c r="Y44" s="15"/>
    </row>
    <row r="45" spans="1:79" ht="11.25" customHeight="1">
      <c r="A45" s="13">
        <f>A44+1</f>
        <v>38</v>
      </c>
      <c r="B45" s="12" t="s">
        <v>148</v>
      </c>
      <c r="C45" s="10">
        <v>0.5</v>
      </c>
      <c r="D45" s="10">
        <v>0.4</v>
      </c>
      <c r="E45" s="10">
        <v>0.4</v>
      </c>
      <c r="F45" s="15"/>
      <c r="G45" s="15"/>
      <c r="H45" s="15">
        <v>0.39</v>
      </c>
      <c r="I45" s="15">
        <v>0.08</v>
      </c>
      <c r="J45" s="15"/>
      <c r="K45" s="15"/>
      <c r="L45" s="15"/>
      <c r="M45" s="14">
        <f t="shared" si="0"/>
        <v>38</v>
      </c>
      <c r="N45" s="15"/>
      <c r="O45" s="15">
        <v>0.01</v>
      </c>
      <c r="P45" s="15">
        <v>0.39</v>
      </c>
      <c r="Q45" s="15" t="s">
        <v>36</v>
      </c>
      <c r="R45" s="15">
        <v>0.38</v>
      </c>
      <c r="S45" s="15">
        <v>0.01</v>
      </c>
      <c r="T45" s="15"/>
      <c r="U45" s="15"/>
      <c r="V45" s="15"/>
      <c r="W45" s="15"/>
      <c r="X45" s="15"/>
      <c r="Y45" s="15"/>
    </row>
    <row r="46" spans="1:79" ht="11.25" customHeight="1">
      <c r="A46" s="13">
        <v>41</v>
      </c>
      <c r="B46" s="12" t="s">
        <v>151</v>
      </c>
      <c r="C46" s="85">
        <v>0.53533333333333333</v>
      </c>
      <c r="D46" s="85">
        <v>0.37766666666666665</v>
      </c>
      <c r="E46" s="85">
        <v>0.75666666666666671</v>
      </c>
      <c r="F46" s="86"/>
      <c r="G46" s="86"/>
      <c r="H46" s="86">
        <v>0.46466666666666662</v>
      </c>
      <c r="I46" s="87">
        <v>7.0666666666666669E-2</v>
      </c>
      <c r="J46" s="87" t="s">
        <v>36</v>
      </c>
      <c r="K46" s="87" t="s">
        <v>36</v>
      </c>
      <c r="L46" s="87" t="s">
        <v>36</v>
      </c>
      <c r="M46" s="14">
        <f t="shared" si="0"/>
        <v>41</v>
      </c>
      <c r="N46" s="87"/>
      <c r="O46" s="87" t="s">
        <v>36</v>
      </c>
      <c r="P46" s="87">
        <v>0.37766666666666665</v>
      </c>
      <c r="Q46" s="87" t="s">
        <v>36</v>
      </c>
      <c r="R46" s="86">
        <v>0.73033333333333328</v>
      </c>
      <c r="S46" s="86">
        <v>2.6333333333333334E-2</v>
      </c>
      <c r="T46" s="86"/>
      <c r="U46" s="86"/>
      <c r="V46" s="86"/>
      <c r="W46" s="86"/>
      <c r="X46" s="87"/>
      <c r="Y46" s="15" t="s">
        <v>36</v>
      </c>
    </row>
    <row r="47" spans="1:79" ht="11.25" customHeight="1">
      <c r="A47" s="13">
        <v>43</v>
      </c>
      <c r="B47" s="12" t="s">
        <v>153</v>
      </c>
      <c r="C47" s="10">
        <v>0.43033333333333329</v>
      </c>
      <c r="D47" s="10">
        <v>0.89200000000000002</v>
      </c>
      <c r="E47" s="10">
        <v>1.3169999999999999</v>
      </c>
      <c r="F47" s="15"/>
      <c r="G47" s="15"/>
      <c r="H47" s="15">
        <v>0.34599999999999992</v>
      </c>
      <c r="I47" s="15">
        <v>6.8333333333333343E-2</v>
      </c>
      <c r="J47" s="15">
        <v>1.6E-2</v>
      </c>
      <c r="K47" s="15" t="s">
        <v>36</v>
      </c>
      <c r="L47" s="15" t="s">
        <v>36</v>
      </c>
      <c r="M47" s="14">
        <f t="shared" si="0"/>
        <v>43</v>
      </c>
      <c r="N47" s="15"/>
      <c r="O47" s="15" t="s">
        <v>36</v>
      </c>
      <c r="P47" s="15">
        <v>0.89200000000000002</v>
      </c>
      <c r="Q47" s="15" t="s">
        <v>36</v>
      </c>
      <c r="R47" s="15">
        <v>1.2893333333333332</v>
      </c>
      <c r="S47" s="15">
        <v>2.7666666666666662E-2</v>
      </c>
      <c r="T47" s="15"/>
      <c r="U47" s="15"/>
      <c r="V47" s="15" t="s">
        <v>36</v>
      </c>
      <c r="W47" s="15"/>
      <c r="X47" s="15"/>
      <c r="Y47" s="15"/>
    </row>
    <row r="48" spans="1:79" ht="11.25" customHeight="1">
      <c r="A48" s="96">
        <v>44</v>
      </c>
      <c r="B48" s="12" t="s">
        <v>154</v>
      </c>
      <c r="C48" s="10">
        <v>0.2</v>
      </c>
      <c r="D48" s="10">
        <v>0.2</v>
      </c>
      <c r="E48" s="10">
        <v>0.6</v>
      </c>
      <c r="F48" s="15"/>
      <c r="G48" s="15"/>
      <c r="H48" s="15">
        <v>0.16</v>
      </c>
      <c r="I48" s="15">
        <v>0.01</v>
      </c>
      <c r="J48" s="15" t="s">
        <v>36</v>
      </c>
      <c r="K48" s="15" t="s">
        <v>36</v>
      </c>
      <c r="L48" s="15" t="s">
        <v>36</v>
      </c>
      <c r="M48" s="14">
        <f t="shared" si="0"/>
        <v>44</v>
      </c>
      <c r="N48" s="15"/>
      <c r="O48" s="15" t="s">
        <v>36</v>
      </c>
      <c r="P48" s="15">
        <v>0.23</v>
      </c>
      <c r="Q48" s="15" t="s">
        <v>36</v>
      </c>
      <c r="R48" s="15">
        <v>0.53</v>
      </c>
      <c r="S48" s="15">
        <v>0.02</v>
      </c>
      <c r="T48" s="15"/>
      <c r="U48" s="15"/>
      <c r="V48" s="15"/>
      <c r="W48" s="15"/>
      <c r="X48" s="15"/>
      <c r="Y48" s="15"/>
    </row>
    <row r="49" spans="1:25" ht="11.25" customHeight="1">
      <c r="A49" s="96">
        <f t="shared" ref="A49:A63" si="2">A48+1</f>
        <v>45</v>
      </c>
      <c r="B49" s="12" t="s">
        <v>155</v>
      </c>
      <c r="C49" s="10">
        <v>0.6</v>
      </c>
      <c r="D49" s="10">
        <v>0.8</v>
      </c>
      <c r="E49" s="10">
        <v>0.9</v>
      </c>
      <c r="F49" s="15"/>
      <c r="G49" s="15"/>
      <c r="H49" s="15">
        <v>0.49</v>
      </c>
      <c r="I49" s="15">
        <v>0.06</v>
      </c>
      <c r="J49" s="15">
        <v>0.01</v>
      </c>
      <c r="K49" s="15"/>
      <c r="L49" s="15"/>
      <c r="M49" s="14">
        <f t="shared" si="0"/>
        <v>45</v>
      </c>
      <c r="N49" s="15"/>
      <c r="O49" s="15" t="s">
        <v>36</v>
      </c>
      <c r="P49" s="15">
        <v>0.78</v>
      </c>
      <c r="Q49" s="15" t="s">
        <v>36</v>
      </c>
      <c r="R49" s="15">
        <v>0.88</v>
      </c>
      <c r="S49" s="15">
        <v>0.03</v>
      </c>
      <c r="T49" s="15"/>
      <c r="U49" s="15"/>
      <c r="V49" s="15"/>
      <c r="W49" s="15"/>
      <c r="X49" s="15"/>
      <c r="Y49" s="15"/>
    </row>
    <row r="50" spans="1:25" ht="11.25" customHeight="1">
      <c r="A50" s="96">
        <f t="shared" si="2"/>
        <v>46</v>
      </c>
      <c r="B50" s="12" t="s">
        <v>156</v>
      </c>
      <c r="C50" s="10">
        <v>0.1</v>
      </c>
      <c r="D50" s="10" t="s">
        <v>36</v>
      </c>
      <c r="E50" s="10">
        <v>0.1</v>
      </c>
      <c r="F50" s="15" t="s">
        <v>36</v>
      </c>
      <c r="G50" s="15"/>
      <c r="H50" s="15">
        <v>0.12</v>
      </c>
      <c r="I50" s="15">
        <v>0.01</v>
      </c>
      <c r="J50" s="15"/>
      <c r="K50" s="15"/>
      <c r="L50" s="15"/>
      <c r="M50" s="14">
        <f t="shared" si="0"/>
        <v>46</v>
      </c>
      <c r="N50" s="15"/>
      <c r="O50" s="15"/>
      <c r="P50" s="15">
        <v>0.05</v>
      </c>
      <c r="Q50" s="15"/>
      <c r="R50" s="15">
        <v>0.13</v>
      </c>
      <c r="S50" s="15">
        <v>0.01</v>
      </c>
      <c r="T50" s="15"/>
      <c r="U50" s="15"/>
      <c r="V50" s="15"/>
      <c r="W50" s="15"/>
      <c r="X50" s="15"/>
      <c r="Y50" s="15"/>
    </row>
    <row r="51" spans="1:25" ht="11.25" customHeight="1">
      <c r="A51" s="96">
        <f t="shared" si="2"/>
        <v>47</v>
      </c>
      <c r="B51" s="12" t="s">
        <v>157</v>
      </c>
      <c r="C51" s="10">
        <v>0.5</v>
      </c>
      <c r="D51" s="10">
        <v>0.7</v>
      </c>
      <c r="E51" s="10">
        <v>1.4</v>
      </c>
      <c r="F51" s="15"/>
      <c r="G51" s="15">
        <v>0.01</v>
      </c>
      <c r="H51" s="15">
        <v>0.37</v>
      </c>
      <c r="I51" s="15">
        <v>0.12</v>
      </c>
      <c r="J51" s="15">
        <v>0.01</v>
      </c>
      <c r="K51" s="15">
        <v>0.01</v>
      </c>
      <c r="L51" s="15">
        <v>0.01</v>
      </c>
      <c r="M51" s="14">
        <f t="shared" si="0"/>
        <v>47</v>
      </c>
      <c r="N51" s="15"/>
      <c r="O51" s="15" t="s">
        <v>147</v>
      </c>
      <c r="P51" s="15">
        <v>0.65</v>
      </c>
      <c r="Q51" s="15">
        <v>0.02</v>
      </c>
      <c r="R51" s="15">
        <v>1.32</v>
      </c>
      <c r="S51" s="15">
        <v>0.09</v>
      </c>
      <c r="T51" s="15"/>
      <c r="U51" s="15"/>
      <c r="V51" s="15"/>
      <c r="W51" s="15"/>
      <c r="X51" s="15">
        <v>7.0000000000000007E-2</v>
      </c>
      <c r="Y51" s="15">
        <v>0.04</v>
      </c>
    </row>
    <row r="52" spans="1:25" ht="11.25" customHeight="1">
      <c r="A52" s="96">
        <f t="shared" si="2"/>
        <v>48</v>
      </c>
      <c r="B52" s="12" t="s">
        <v>158</v>
      </c>
      <c r="C52" s="10">
        <v>1.1000000000000001</v>
      </c>
      <c r="D52" s="10">
        <v>1</v>
      </c>
      <c r="E52" s="10">
        <v>1.6</v>
      </c>
      <c r="F52" s="15" t="s">
        <v>36</v>
      </c>
      <c r="G52" s="15">
        <v>0.01</v>
      </c>
      <c r="H52" s="15">
        <v>0.62</v>
      </c>
      <c r="I52" s="15">
        <v>0.4</v>
      </c>
      <c r="J52" s="15">
        <v>0.01</v>
      </c>
      <c r="K52" s="15">
        <v>0.01</v>
      </c>
      <c r="L52" s="15"/>
      <c r="M52" s="14">
        <f t="shared" si="0"/>
        <v>48</v>
      </c>
      <c r="N52" s="15"/>
      <c r="O52" s="15">
        <v>0.01</v>
      </c>
      <c r="P52" s="15">
        <v>0.94</v>
      </c>
      <c r="Q52" s="15">
        <v>0.02</v>
      </c>
      <c r="R52" s="15">
        <v>1.06</v>
      </c>
      <c r="S52" s="15">
        <v>0.59</v>
      </c>
      <c r="T52" s="15"/>
      <c r="U52" s="15"/>
      <c r="V52" s="15"/>
      <c r="W52" s="15"/>
      <c r="X52" s="15">
        <v>0.11</v>
      </c>
      <c r="Y52" s="15">
        <v>0.01</v>
      </c>
    </row>
    <row r="53" spans="1:25" ht="11.25" customHeight="1">
      <c r="A53" s="96">
        <f t="shared" si="2"/>
        <v>49</v>
      </c>
      <c r="B53" s="12" t="s">
        <v>159</v>
      </c>
      <c r="C53" s="118">
        <v>0.7</v>
      </c>
      <c r="D53" s="118">
        <v>0.6</v>
      </c>
      <c r="E53" s="118">
        <v>1.6</v>
      </c>
      <c r="F53" s="15"/>
      <c r="G53" s="117">
        <v>0.01</v>
      </c>
      <c r="H53" s="117">
        <v>0.52</v>
      </c>
      <c r="I53" s="117">
        <v>0.16</v>
      </c>
      <c r="J53" s="117">
        <v>0.01</v>
      </c>
      <c r="K53" s="117">
        <v>0.01</v>
      </c>
      <c r="L53" s="15"/>
      <c r="M53" s="14">
        <f t="shared" si="0"/>
        <v>49</v>
      </c>
      <c r="N53" s="15"/>
      <c r="O53" s="15">
        <v>0.01</v>
      </c>
      <c r="P53" s="15">
        <v>0.62</v>
      </c>
      <c r="Q53" s="15">
        <v>0.01</v>
      </c>
      <c r="R53" s="117">
        <v>1.41</v>
      </c>
      <c r="S53" s="117">
        <v>0.14000000000000001</v>
      </c>
      <c r="T53" s="15"/>
      <c r="U53" s="15"/>
      <c r="V53" s="15"/>
      <c r="W53" s="15"/>
      <c r="X53" s="117">
        <v>0.01</v>
      </c>
      <c r="Y53" s="117"/>
    </row>
    <row r="54" spans="1:25" ht="11.25" customHeight="1">
      <c r="A54" s="96">
        <f t="shared" si="2"/>
        <v>50</v>
      </c>
      <c r="B54" s="12" t="s">
        <v>160</v>
      </c>
      <c r="C54" s="10">
        <v>0.5</v>
      </c>
      <c r="D54" s="10">
        <v>0.6</v>
      </c>
      <c r="E54" s="10">
        <v>0.7</v>
      </c>
      <c r="F54" s="15"/>
      <c r="G54" s="15" t="s">
        <v>36</v>
      </c>
      <c r="H54" s="15">
        <v>0.39</v>
      </c>
      <c r="I54" s="15">
        <v>0.08</v>
      </c>
      <c r="J54" s="15">
        <v>0.01</v>
      </c>
      <c r="K54" s="15">
        <v>0.01</v>
      </c>
      <c r="L54" s="15"/>
      <c r="M54" s="14">
        <f t="shared" si="0"/>
        <v>50</v>
      </c>
      <c r="N54" s="15"/>
      <c r="O54" s="15">
        <v>0.01</v>
      </c>
      <c r="P54" s="15">
        <v>0.56000000000000005</v>
      </c>
      <c r="Q54" s="15">
        <v>0.01</v>
      </c>
      <c r="R54" s="15">
        <v>0.69</v>
      </c>
      <c r="S54" s="15">
        <v>0.04</v>
      </c>
      <c r="T54" s="15"/>
      <c r="U54" s="15"/>
      <c r="V54" s="15"/>
      <c r="W54" s="15"/>
      <c r="X54" s="15">
        <v>0.11</v>
      </c>
      <c r="Y54" s="15">
        <v>0.05</v>
      </c>
    </row>
    <row r="55" spans="1:25" ht="11.25" customHeight="1">
      <c r="A55" s="96">
        <f t="shared" si="2"/>
        <v>51</v>
      </c>
      <c r="B55" s="12" t="s">
        <v>161</v>
      </c>
      <c r="C55" s="10">
        <v>0.6</v>
      </c>
      <c r="D55" s="10">
        <v>0.6</v>
      </c>
      <c r="E55" s="10">
        <v>1</v>
      </c>
      <c r="F55" s="15">
        <v>0.01</v>
      </c>
      <c r="G55" s="15">
        <v>0.01</v>
      </c>
      <c r="H55" s="15">
        <v>0.47</v>
      </c>
      <c r="I55" s="15">
        <v>0.11</v>
      </c>
      <c r="J55" s="15">
        <v>0.01</v>
      </c>
      <c r="K55" s="15">
        <v>0.01</v>
      </c>
      <c r="L55" s="15"/>
      <c r="M55" s="14">
        <f t="shared" si="0"/>
        <v>51</v>
      </c>
      <c r="N55" s="15"/>
      <c r="O55" s="15">
        <v>0.01</v>
      </c>
      <c r="P55" s="15">
        <v>0.62</v>
      </c>
      <c r="Q55" s="15">
        <v>0.01</v>
      </c>
      <c r="R55" s="15">
        <v>0.98</v>
      </c>
      <c r="S55" s="15">
        <v>0.03</v>
      </c>
      <c r="T55" s="15"/>
      <c r="U55" s="15"/>
      <c r="V55" s="15"/>
      <c r="W55" s="15"/>
      <c r="X55" s="15">
        <v>7.0000000000000007E-2</v>
      </c>
      <c r="Y55" s="15"/>
    </row>
    <row r="56" spans="1:25" ht="11.25" customHeight="1">
      <c r="A56" s="96">
        <f t="shared" si="2"/>
        <v>52</v>
      </c>
      <c r="B56" s="12" t="s">
        <v>162</v>
      </c>
      <c r="C56" s="10">
        <v>0.7</v>
      </c>
      <c r="D56" s="10">
        <v>0.8</v>
      </c>
      <c r="E56" s="10">
        <v>1.1000000000000001</v>
      </c>
      <c r="F56" s="15" t="s">
        <v>36</v>
      </c>
      <c r="G56" s="15">
        <v>0.01</v>
      </c>
      <c r="H56" s="15">
        <v>0.5</v>
      </c>
      <c r="I56" s="15">
        <v>0.19</v>
      </c>
      <c r="J56" s="15">
        <v>0.01</v>
      </c>
      <c r="K56" s="15">
        <v>0.01</v>
      </c>
      <c r="L56" s="15"/>
      <c r="M56" s="14">
        <f t="shared" si="0"/>
        <v>52</v>
      </c>
      <c r="N56" s="15"/>
      <c r="O56" s="15">
        <v>0.02</v>
      </c>
      <c r="P56" s="15">
        <v>0.74</v>
      </c>
      <c r="Q56" s="15">
        <v>0.01</v>
      </c>
      <c r="R56" s="15">
        <v>0.98</v>
      </c>
      <c r="S56" s="15">
        <v>0.08</v>
      </c>
      <c r="T56" s="15"/>
      <c r="U56" s="15"/>
      <c r="V56" s="15"/>
      <c r="W56" s="15"/>
      <c r="X56" s="15">
        <v>0.21</v>
      </c>
      <c r="Y56" s="15">
        <v>7.0000000000000007E-2</v>
      </c>
    </row>
    <row r="57" spans="1:25" ht="11.25" customHeight="1">
      <c r="A57" s="96">
        <f t="shared" si="2"/>
        <v>53</v>
      </c>
      <c r="B57" s="12" t="s">
        <v>163</v>
      </c>
      <c r="C57" s="10">
        <v>1</v>
      </c>
      <c r="D57" s="10">
        <v>0.9</v>
      </c>
      <c r="E57" s="10">
        <v>0.7</v>
      </c>
      <c r="F57" s="15" t="s">
        <v>36</v>
      </c>
      <c r="G57" s="15">
        <v>0.01</v>
      </c>
      <c r="H57" s="15">
        <v>0.65</v>
      </c>
      <c r="I57" s="15">
        <v>0.28999999999999998</v>
      </c>
      <c r="J57" s="15">
        <v>0.01</v>
      </c>
      <c r="K57" s="15">
        <v>0.01</v>
      </c>
      <c r="L57" s="15"/>
      <c r="M57" s="14">
        <f t="shared" si="0"/>
        <v>53</v>
      </c>
      <c r="N57" s="15"/>
      <c r="O57" s="15" t="s">
        <v>36</v>
      </c>
      <c r="P57" s="15">
        <v>0.85</v>
      </c>
      <c r="Q57" s="15">
        <v>0.01</v>
      </c>
      <c r="R57" s="15">
        <v>0.7</v>
      </c>
      <c r="S57" s="15">
        <v>0.04</v>
      </c>
      <c r="T57" s="15"/>
      <c r="U57" s="15"/>
      <c r="V57" s="15"/>
      <c r="W57" s="15"/>
      <c r="X57" s="15">
        <v>0.35</v>
      </c>
      <c r="Y57" s="15">
        <v>0.02</v>
      </c>
    </row>
    <row r="58" spans="1:25" ht="11.25" customHeight="1">
      <c r="A58" s="96">
        <f t="shared" si="2"/>
        <v>54</v>
      </c>
      <c r="B58" s="12" t="s">
        <v>164</v>
      </c>
      <c r="C58" s="10">
        <v>0.8</v>
      </c>
      <c r="D58" s="10">
        <v>0.7</v>
      </c>
      <c r="E58" s="10">
        <v>0.7</v>
      </c>
      <c r="F58" s="15">
        <v>0.01</v>
      </c>
      <c r="G58" s="15">
        <v>0.01</v>
      </c>
      <c r="H58" s="15">
        <v>0.66</v>
      </c>
      <c r="I58" s="15">
        <v>0.14000000000000001</v>
      </c>
      <c r="J58" s="15"/>
      <c r="K58" s="15"/>
      <c r="L58" s="15"/>
      <c r="M58" s="14">
        <f t="shared" si="0"/>
        <v>54</v>
      </c>
      <c r="N58" s="15"/>
      <c r="O58" s="15">
        <v>0.02</v>
      </c>
      <c r="P58" s="15">
        <v>0.62</v>
      </c>
      <c r="Q58" s="15">
        <v>0.01</v>
      </c>
      <c r="R58" s="15">
        <v>0.68</v>
      </c>
      <c r="S58" s="15">
        <v>0.04</v>
      </c>
      <c r="T58" s="15"/>
      <c r="U58" s="15"/>
      <c r="V58" s="15"/>
      <c r="W58" s="15"/>
      <c r="X58" s="15">
        <v>0.06</v>
      </c>
      <c r="Y58" s="15"/>
    </row>
    <row r="59" spans="1:25" s="98" customFormat="1" ht="11.25" customHeight="1">
      <c r="A59" s="96">
        <f t="shared" si="2"/>
        <v>55</v>
      </c>
      <c r="B59" s="98" t="s">
        <v>63</v>
      </c>
      <c r="C59" s="107">
        <v>3.6926666666666659</v>
      </c>
      <c r="D59" s="107">
        <v>2.9093333333333331</v>
      </c>
      <c r="E59" s="107">
        <v>1.1040000000000001</v>
      </c>
      <c r="F59" s="103">
        <v>7.2666666666666671E-2</v>
      </c>
      <c r="G59" s="103">
        <v>0.12066666666666666</v>
      </c>
      <c r="H59" s="103">
        <v>2.4713333333333334</v>
      </c>
      <c r="I59" s="103">
        <v>0.99766666666666659</v>
      </c>
      <c r="J59" s="103">
        <v>3.3333333333333333E-2</v>
      </c>
      <c r="K59" s="103">
        <v>1.4E-2</v>
      </c>
      <c r="L59" s="103">
        <v>8.3333333333333332E-3</v>
      </c>
      <c r="M59" s="14">
        <f t="shared" si="0"/>
        <v>55</v>
      </c>
      <c r="N59" s="103">
        <v>8.3333333333333332E-3</v>
      </c>
      <c r="O59" s="103">
        <v>5.0333333333333341E-2</v>
      </c>
      <c r="P59" s="119">
        <v>2.8226666666666667</v>
      </c>
      <c r="Q59" s="103">
        <v>1.4E-2</v>
      </c>
      <c r="R59" s="103">
        <v>1.0646666666666667</v>
      </c>
      <c r="S59" s="103">
        <v>3.9333333333333331E-2</v>
      </c>
      <c r="T59" s="119"/>
      <c r="U59" s="119"/>
      <c r="V59" s="119"/>
      <c r="W59" s="119"/>
      <c r="X59" s="103">
        <v>0.52100000000000002</v>
      </c>
      <c r="Y59" s="103">
        <v>7.0000000000000007E-2</v>
      </c>
    </row>
    <row r="60" spans="1:25" s="98" customFormat="1" ht="11.25" customHeight="1">
      <c r="A60" s="96">
        <f t="shared" si="2"/>
        <v>56</v>
      </c>
      <c r="B60" s="98" t="s">
        <v>64</v>
      </c>
      <c r="C60" s="107">
        <v>4.831666666666667</v>
      </c>
      <c r="D60" s="107">
        <v>5.8776666666666664</v>
      </c>
      <c r="E60" s="107">
        <v>7.5966666666666667</v>
      </c>
      <c r="F60" s="119"/>
      <c r="G60" s="103">
        <v>0.11533333333333334</v>
      </c>
      <c r="H60" s="103">
        <v>2.7270000000000003</v>
      </c>
      <c r="I60" s="103">
        <v>1.7006666666666668</v>
      </c>
      <c r="J60" s="103">
        <v>5.7666666666666672E-2</v>
      </c>
      <c r="K60" s="103">
        <v>9.633333333333334E-2</v>
      </c>
      <c r="L60" s="103">
        <v>3.8666666666666662E-2</v>
      </c>
      <c r="M60" s="14">
        <f t="shared" si="0"/>
        <v>56</v>
      </c>
      <c r="N60" s="119"/>
      <c r="O60" s="103">
        <v>7.6999999999999999E-2</v>
      </c>
      <c r="P60" s="119">
        <v>5.7429999999999994</v>
      </c>
      <c r="Q60" s="103">
        <v>3.8666666666666662E-2</v>
      </c>
      <c r="R60" s="103">
        <v>6.9686666666666666</v>
      </c>
      <c r="S60" s="103">
        <v>0.59</v>
      </c>
      <c r="T60" s="103">
        <v>1.9E-2</v>
      </c>
      <c r="U60" s="119"/>
      <c r="V60" s="119"/>
      <c r="W60" s="119"/>
      <c r="X60" s="103">
        <v>0.53933333333333344</v>
      </c>
      <c r="Y60" s="103">
        <v>0.154</v>
      </c>
    </row>
    <row r="61" spans="1:25" ht="11.25" customHeight="1">
      <c r="A61" s="96">
        <v>59</v>
      </c>
      <c r="B61" s="12" t="s">
        <v>165</v>
      </c>
      <c r="C61" s="10">
        <v>2.1</v>
      </c>
      <c r="D61" s="10">
        <v>1.7</v>
      </c>
      <c r="E61" s="10">
        <v>0.9</v>
      </c>
      <c r="F61" s="15">
        <v>0.02</v>
      </c>
      <c r="G61" s="15">
        <v>0.03</v>
      </c>
      <c r="H61" s="15">
        <v>1.5</v>
      </c>
      <c r="I61" s="15">
        <v>0.49</v>
      </c>
      <c r="J61" s="15">
        <v>0.02</v>
      </c>
      <c r="K61" s="15">
        <v>0.02</v>
      </c>
      <c r="L61" s="15">
        <v>0.01</v>
      </c>
      <c r="M61" s="14">
        <f t="shared" si="0"/>
        <v>59</v>
      </c>
      <c r="N61" s="15"/>
      <c r="O61" s="15">
        <v>0.01</v>
      </c>
      <c r="P61" s="15">
        <v>1.66</v>
      </c>
      <c r="Q61" s="15">
        <v>0.01</v>
      </c>
      <c r="R61" s="15">
        <v>0.91</v>
      </c>
      <c r="S61" s="15">
        <v>0.03</v>
      </c>
      <c r="T61" s="15"/>
      <c r="U61" s="15"/>
      <c r="V61" s="15"/>
      <c r="W61" s="15"/>
      <c r="X61" s="15">
        <v>0.47</v>
      </c>
      <c r="Y61" s="15">
        <v>0.05</v>
      </c>
    </row>
    <row r="62" spans="1:25" ht="11.25" customHeight="1">
      <c r="A62" s="96">
        <f t="shared" si="2"/>
        <v>60</v>
      </c>
      <c r="B62" s="12" t="s">
        <v>166</v>
      </c>
      <c r="C62" s="10">
        <v>6.9</v>
      </c>
      <c r="D62" s="10">
        <v>10.1</v>
      </c>
      <c r="E62" s="10">
        <v>21.2</v>
      </c>
      <c r="F62" s="15"/>
      <c r="G62" s="15">
        <v>0.04</v>
      </c>
      <c r="H62" s="15">
        <v>4.92</v>
      </c>
      <c r="I62" s="15">
        <v>1.48</v>
      </c>
      <c r="J62" s="15">
        <v>0.16</v>
      </c>
      <c r="K62" s="15">
        <v>0.2</v>
      </c>
      <c r="L62" s="15">
        <v>0.08</v>
      </c>
      <c r="M62" s="14">
        <f t="shared" si="0"/>
        <v>60</v>
      </c>
      <c r="N62" s="15"/>
      <c r="O62" s="15" t="s">
        <v>36</v>
      </c>
      <c r="P62" s="15">
        <v>9.75</v>
      </c>
      <c r="Q62" s="15">
        <v>0.33</v>
      </c>
      <c r="R62" s="15">
        <v>19.61</v>
      </c>
      <c r="S62" s="15">
        <v>1.32</v>
      </c>
      <c r="T62" s="15"/>
      <c r="U62" s="15"/>
      <c r="V62" s="15"/>
      <c r="W62" s="15"/>
      <c r="X62" s="15"/>
      <c r="Y62" s="15"/>
    </row>
    <row r="63" spans="1:25" s="98" customFormat="1" ht="11.25" customHeight="1">
      <c r="A63" s="96">
        <f t="shared" si="2"/>
        <v>61</v>
      </c>
      <c r="B63" s="98" t="s">
        <v>631</v>
      </c>
      <c r="C63" s="107">
        <v>2.3573333333333331</v>
      </c>
      <c r="D63" s="107">
        <v>3.6933333333333334</v>
      </c>
      <c r="E63" s="107">
        <v>9.1890000000000018</v>
      </c>
      <c r="F63" s="119"/>
      <c r="G63" s="119"/>
      <c r="H63" s="103">
        <v>1.768</v>
      </c>
      <c r="I63" s="103">
        <v>0.46233333333333332</v>
      </c>
      <c r="J63" s="103">
        <v>4.5666666666666668E-2</v>
      </c>
      <c r="K63" s="103">
        <v>5.5999999999999994E-2</v>
      </c>
      <c r="L63" s="103">
        <v>2.5333333333333333E-2</v>
      </c>
      <c r="M63" s="14">
        <f t="shared" si="0"/>
        <v>61</v>
      </c>
      <c r="N63" s="119"/>
      <c r="O63" s="119"/>
      <c r="P63" s="119">
        <v>3.6676666666666669</v>
      </c>
      <c r="Q63" s="103">
        <v>2.5666666666666667E-2</v>
      </c>
      <c r="R63" s="103">
        <v>8.4830000000000005</v>
      </c>
      <c r="S63" s="103">
        <v>0.69099999999999995</v>
      </c>
      <c r="T63" s="119"/>
      <c r="U63" s="119"/>
      <c r="V63" s="119"/>
      <c r="W63" s="119"/>
      <c r="X63" s="119"/>
      <c r="Y63" s="119"/>
    </row>
    <row r="64" spans="1:25" ht="11.25" customHeight="1">
      <c r="A64" s="96">
        <v>63</v>
      </c>
      <c r="B64" s="12" t="s">
        <v>168</v>
      </c>
      <c r="C64" s="10">
        <v>0.9</v>
      </c>
      <c r="D64" s="10">
        <v>0.8</v>
      </c>
      <c r="E64" s="10">
        <v>1</v>
      </c>
      <c r="F64" s="15"/>
      <c r="G64" s="15">
        <v>0.01</v>
      </c>
      <c r="H64" s="15">
        <v>0.63</v>
      </c>
      <c r="I64" s="15">
        <v>0.19</v>
      </c>
      <c r="J64" s="15">
        <v>0.01</v>
      </c>
      <c r="K64" s="15">
        <v>0.01</v>
      </c>
      <c r="L64" s="15">
        <v>0.01</v>
      </c>
      <c r="M64" s="14">
        <f t="shared" si="0"/>
        <v>63</v>
      </c>
      <c r="N64" s="15"/>
      <c r="O64" s="15">
        <v>0.01</v>
      </c>
      <c r="P64" s="15">
        <v>0.76</v>
      </c>
      <c r="Q64" s="15">
        <v>0.01</v>
      </c>
      <c r="R64" s="15">
        <v>0.99</v>
      </c>
      <c r="S64" s="15">
        <v>0.05</v>
      </c>
      <c r="T64" s="15"/>
      <c r="U64" s="15"/>
      <c r="V64" s="15"/>
      <c r="W64" s="15"/>
      <c r="X64" s="15">
        <v>0.38</v>
      </c>
      <c r="Y64" s="15">
        <v>7.0000000000000007E-2</v>
      </c>
    </row>
    <row r="65" spans="1:79" ht="11.25" customHeight="1">
      <c r="A65" s="150" t="s">
        <v>169</v>
      </c>
      <c r="B65" s="150"/>
      <c r="C65" s="10"/>
      <c r="D65" s="10"/>
      <c r="E65" s="10"/>
      <c r="F65" s="15"/>
      <c r="G65" s="15"/>
      <c r="H65" s="15"/>
      <c r="I65" s="15"/>
      <c r="J65" s="15"/>
      <c r="K65" s="15"/>
      <c r="L65" s="15"/>
      <c r="M65" s="1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79" ht="11.25" customHeight="1">
      <c r="A66" s="13">
        <f>A64+1</f>
        <v>64</v>
      </c>
      <c r="B66" s="12" t="s">
        <v>170</v>
      </c>
      <c r="C66" s="10">
        <v>0.1</v>
      </c>
      <c r="D66" s="10">
        <v>0.2</v>
      </c>
      <c r="E66" s="10">
        <v>0.2</v>
      </c>
      <c r="F66" s="15"/>
      <c r="G66" s="15" t="s">
        <v>36</v>
      </c>
      <c r="H66" s="15">
        <v>0.12</v>
      </c>
      <c r="I66" s="15">
        <v>0.02</v>
      </c>
      <c r="J66" s="15" t="s">
        <v>36</v>
      </c>
      <c r="K66" s="15"/>
      <c r="L66" s="15"/>
      <c r="M66" s="14">
        <f t="shared" si="0"/>
        <v>64</v>
      </c>
      <c r="N66" s="15"/>
      <c r="O66" s="15" t="s">
        <v>36</v>
      </c>
      <c r="P66" s="15">
        <v>0.22</v>
      </c>
      <c r="Q66" s="15" t="s">
        <v>36</v>
      </c>
      <c r="R66" s="15">
        <v>0.15</v>
      </c>
      <c r="S66" s="15">
        <v>0.08</v>
      </c>
      <c r="T66" s="15"/>
      <c r="U66" s="15"/>
      <c r="V66" s="15"/>
      <c r="W66" s="15"/>
      <c r="X66" s="15"/>
      <c r="Y66" s="15"/>
    </row>
    <row r="67" spans="1:79" ht="11.25" customHeight="1">
      <c r="A67" s="13">
        <f>A66+1</f>
        <v>65</v>
      </c>
      <c r="B67" s="12" t="s">
        <v>171</v>
      </c>
      <c r="C67" s="88">
        <v>0.12033333333333333</v>
      </c>
      <c r="D67" s="88">
        <v>8.2000000000000003E-2</v>
      </c>
      <c r="E67" s="88">
        <v>4.8666666666666664E-2</v>
      </c>
      <c r="F67" s="87"/>
      <c r="G67" s="87"/>
      <c r="H67" s="87">
        <v>0.109</v>
      </c>
      <c r="I67" s="87">
        <v>1.1333333333333334E-2</v>
      </c>
      <c r="J67" s="87"/>
      <c r="K67" s="87"/>
      <c r="L67" s="87"/>
      <c r="M67" s="14">
        <f t="shared" si="0"/>
        <v>65</v>
      </c>
      <c r="N67" s="87"/>
      <c r="O67" s="87"/>
      <c r="P67" s="87">
        <v>8.2000000000000003E-2</v>
      </c>
      <c r="Q67" s="87"/>
      <c r="R67" s="87">
        <v>3.5000000000000003E-2</v>
      </c>
      <c r="S67" s="87">
        <v>1.3666666666666667E-2</v>
      </c>
      <c r="T67" s="87"/>
      <c r="U67" s="87"/>
      <c r="V67" s="87"/>
      <c r="W67" s="87"/>
      <c r="X67" s="87"/>
      <c r="Y67" s="87"/>
    </row>
    <row r="68" spans="1:79" s="98" customFormat="1" ht="11.25" customHeight="1">
      <c r="A68" s="13">
        <v>68</v>
      </c>
      <c r="B68" s="109" t="s">
        <v>624</v>
      </c>
      <c r="C68" s="107">
        <v>0.12000000000000001</v>
      </c>
      <c r="D68" s="107">
        <v>0.19133333333333336</v>
      </c>
      <c r="E68" s="107">
        <v>0.44699999999999995</v>
      </c>
      <c r="F68" s="119"/>
      <c r="G68" s="119"/>
      <c r="H68" s="103">
        <v>9.1666666666666674E-2</v>
      </c>
      <c r="I68" s="103">
        <v>2.8333333333333335E-2</v>
      </c>
      <c r="J68" s="103" t="s">
        <v>36</v>
      </c>
      <c r="K68" s="103" t="s">
        <v>36</v>
      </c>
      <c r="L68" s="119"/>
      <c r="M68" s="14">
        <f t="shared" si="0"/>
        <v>68</v>
      </c>
      <c r="N68" s="119"/>
      <c r="O68" s="119"/>
      <c r="P68" s="119">
        <v>0.19133333333333336</v>
      </c>
      <c r="Q68" s="119"/>
      <c r="R68" s="103">
        <v>0.39799999999999996</v>
      </c>
      <c r="S68" s="103">
        <v>4.8999999999999995E-2</v>
      </c>
      <c r="T68" s="119"/>
      <c r="U68" s="119"/>
      <c r="V68" s="119"/>
      <c r="W68" s="119"/>
      <c r="X68" s="119"/>
      <c r="Y68" s="119"/>
    </row>
    <row r="69" spans="1:79" ht="11.25" customHeight="1">
      <c r="A69" s="13">
        <v>70</v>
      </c>
      <c r="B69" s="12" t="s">
        <v>175</v>
      </c>
      <c r="C69" s="10">
        <v>0.1</v>
      </c>
      <c r="D69" s="10" t="s">
        <v>36</v>
      </c>
      <c r="E69" s="10">
        <v>0.1</v>
      </c>
      <c r="F69" s="15"/>
      <c r="G69" s="15"/>
      <c r="H69" s="15">
        <v>0.05</v>
      </c>
      <c r="I69" s="15" t="s">
        <v>36</v>
      </c>
      <c r="J69" s="15" t="s">
        <v>36</v>
      </c>
      <c r="K69" s="15" t="s">
        <v>36</v>
      </c>
      <c r="L69" s="15" t="s">
        <v>36</v>
      </c>
      <c r="M69" s="14">
        <f t="shared" si="0"/>
        <v>70</v>
      </c>
      <c r="N69" s="15"/>
      <c r="O69" s="15"/>
      <c r="P69" s="15" t="s">
        <v>36</v>
      </c>
      <c r="Q69" s="15"/>
      <c r="R69" s="15">
        <v>0.03</v>
      </c>
      <c r="S69" s="15">
        <v>0.03</v>
      </c>
      <c r="T69" s="15"/>
      <c r="U69" s="15"/>
      <c r="V69" s="15"/>
      <c r="W69" s="15"/>
      <c r="X69" s="15"/>
      <c r="Y69" s="15"/>
    </row>
    <row r="70" spans="1:79" s="98" customFormat="1" ht="11.25" customHeight="1">
      <c r="A70" s="13">
        <v>72</v>
      </c>
      <c r="B70" s="109" t="s">
        <v>625</v>
      </c>
      <c r="C70" s="107">
        <v>0.13333333333333333</v>
      </c>
      <c r="D70" s="107">
        <v>0.18066666666666667</v>
      </c>
      <c r="E70" s="107">
        <v>0.46066666666666667</v>
      </c>
      <c r="F70" s="119"/>
      <c r="G70" s="119"/>
      <c r="H70" s="103">
        <v>0.10466666666666667</v>
      </c>
      <c r="I70" s="103">
        <v>2.8666666666666663E-2</v>
      </c>
      <c r="J70" s="103" t="s">
        <v>36</v>
      </c>
      <c r="K70" s="103" t="s">
        <v>36</v>
      </c>
      <c r="L70" s="103" t="s">
        <v>36</v>
      </c>
      <c r="M70" s="14">
        <f t="shared" ref="M70:M133" si="3">A70</f>
        <v>72</v>
      </c>
      <c r="N70" s="119"/>
      <c r="O70" s="119"/>
      <c r="P70" s="119">
        <v>0.18066666666666667</v>
      </c>
      <c r="Q70" s="119"/>
      <c r="R70" s="103">
        <v>0.39700000000000002</v>
      </c>
      <c r="S70" s="103">
        <v>6.3666666666666663E-2</v>
      </c>
      <c r="T70" s="119"/>
      <c r="U70" s="119"/>
      <c r="V70" s="119"/>
      <c r="W70" s="119"/>
      <c r="X70" s="119"/>
      <c r="Y70" s="119"/>
    </row>
    <row r="71" spans="1:79" s="74" customFormat="1" ht="11.25" customHeight="1">
      <c r="B71" s="75"/>
      <c r="C71" s="76" t="s">
        <v>594</v>
      </c>
      <c r="D71" s="76" t="s">
        <v>595</v>
      </c>
      <c r="E71" s="76" t="s">
        <v>596</v>
      </c>
      <c r="F71" s="77"/>
      <c r="G71" s="77"/>
      <c r="H71" s="77"/>
      <c r="I71" s="77"/>
      <c r="J71" s="77"/>
      <c r="K71" s="77"/>
      <c r="L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</row>
    <row r="72" spans="1:79" s="80" customFormat="1" ht="11.25" customHeight="1">
      <c r="A72" s="45" t="s">
        <v>95</v>
      </c>
      <c r="B72" s="78" t="s">
        <v>105</v>
      </c>
      <c r="C72" s="37" t="s">
        <v>597</v>
      </c>
      <c r="D72" s="37" t="s">
        <v>598</v>
      </c>
      <c r="E72" s="37" t="s">
        <v>598</v>
      </c>
      <c r="F72" s="69" t="s">
        <v>599</v>
      </c>
      <c r="G72" s="69" t="s">
        <v>600</v>
      </c>
      <c r="H72" s="69" t="s">
        <v>601</v>
      </c>
      <c r="I72" s="69" t="s">
        <v>602</v>
      </c>
      <c r="J72" s="69" t="s">
        <v>603</v>
      </c>
      <c r="K72" s="69" t="s">
        <v>604</v>
      </c>
      <c r="L72" s="69" t="s">
        <v>605</v>
      </c>
      <c r="M72" s="45" t="str">
        <f>A72</f>
        <v>Número do</v>
      </c>
      <c r="N72" s="69" t="s">
        <v>606</v>
      </c>
      <c r="O72" s="69" t="s">
        <v>607</v>
      </c>
      <c r="P72" s="69" t="s">
        <v>608</v>
      </c>
      <c r="Q72" s="69" t="s">
        <v>609</v>
      </c>
      <c r="R72" s="79" t="s">
        <v>610</v>
      </c>
      <c r="S72" s="79" t="s">
        <v>611</v>
      </c>
      <c r="T72" s="69" t="s">
        <v>612</v>
      </c>
      <c r="U72" s="69" t="s">
        <v>613</v>
      </c>
      <c r="V72" s="69" t="s">
        <v>614</v>
      </c>
      <c r="W72" s="69" t="s">
        <v>615</v>
      </c>
      <c r="X72" s="69" t="s">
        <v>616</v>
      </c>
      <c r="Y72" s="69" t="s">
        <v>617</v>
      </c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</row>
    <row r="73" spans="1:79" s="125" customFormat="1" ht="11.25" customHeight="1">
      <c r="A73" s="84" t="s">
        <v>104</v>
      </c>
      <c r="B73" s="81"/>
      <c r="C73" s="82" t="s">
        <v>109</v>
      </c>
      <c r="D73" s="82" t="s">
        <v>109</v>
      </c>
      <c r="E73" s="82" t="s">
        <v>109</v>
      </c>
      <c r="F73" s="83" t="s">
        <v>109</v>
      </c>
      <c r="G73" s="83" t="s">
        <v>109</v>
      </c>
      <c r="H73" s="83" t="s">
        <v>109</v>
      </c>
      <c r="I73" s="83" t="s">
        <v>109</v>
      </c>
      <c r="J73" s="83" t="s">
        <v>109</v>
      </c>
      <c r="K73" s="83" t="s">
        <v>109</v>
      </c>
      <c r="L73" s="83" t="s">
        <v>109</v>
      </c>
      <c r="M73" s="84" t="str">
        <f>A73</f>
        <v>Alimento</v>
      </c>
      <c r="N73" s="83" t="s">
        <v>109</v>
      </c>
      <c r="O73" s="83" t="s">
        <v>109</v>
      </c>
      <c r="P73" s="83" t="s">
        <v>109</v>
      </c>
      <c r="Q73" s="83" t="s">
        <v>109</v>
      </c>
      <c r="R73" s="83" t="s">
        <v>109</v>
      </c>
      <c r="S73" s="83" t="s">
        <v>109</v>
      </c>
      <c r="T73" s="83" t="s">
        <v>109</v>
      </c>
      <c r="U73" s="83" t="s">
        <v>109</v>
      </c>
      <c r="V73" s="83" t="s">
        <v>109</v>
      </c>
      <c r="W73" s="83" t="s">
        <v>109</v>
      </c>
      <c r="X73" s="83" t="s">
        <v>109</v>
      </c>
      <c r="Y73" s="83" t="s">
        <v>109</v>
      </c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0"/>
      <c r="CA73" s="80"/>
    </row>
    <row r="74" spans="1:79" ht="11.25" customHeight="1">
      <c r="A74" s="13">
        <v>81</v>
      </c>
      <c r="B74" s="12" t="s">
        <v>184</v>
      </c>
      <c r="C74" s="10">
        <v>0.1</v>
      </c>
      <c r="D74" s="10" t="s">
        <v>36</v>
      </c>
      <c r="E74" s="10">
        <v>0.2</v>
      </c>
      <c r="F74" s="15" t="s">
        <v>36</v>
      </c>
      <c r="G74" s="15" t="s">
        <v>36</v>
      </c>
      <c r="H74" s="15">
        <v>0.11</v>
      </c>
      <c r="I74" s="15">
        <v>0.02</v>
      </c>
      <c r="J74" s="15" t="s">
        <v>36</v>
      </c>
      <c r="K74" s="15" t="s">
        <v>36</v>
      </c>
      <c r="L74" s="15" t="s">
        <v>36</v>
      </c>
      <c r="M74" s="14">
        <f t="shared" si="3"/>
        <v>81</v>
      </c>
      <c r="N74" s="15"/>
      <c r="O74" s="15">
        <v>0.01</v>
      </c>
      <c r="P74" s="15">
        <v>0.01</v>
      </c>
      <c r="Q74" s="15"/>
      <c r="R74" s="15">
        <v>0.04</v>
      </c>
      <c r="S74" s="15">
        <v>0.16</v>
      </c>
      <c r="T74" s="15"/>
      <c r="U74" s="15"/>
      <c r="V74" s="15"/>
      <c r="W74" s="15"/>
      <c r="X74" s="15"/>
      <c r="Y74" s="15"/>
    </row>
    <row r="75" spans="1:79" ht="11.25" customHeight="1">
      <c r="A75" s="13">
        <v>85</v>
      </c>
      <c r="B75" s="12" t="s">
        <v>187</v>
      </c>
      <c r="C75" s="10">
        <v>0.8</v>
      </c>
      <c r="D75" s="10">
        <v>1.1000000000000001</v>
      </c>
      <c r="E75" s="10">
        <v>2.6</v>
      </c>
      <c r="F75" s="15"/>
      <c r="G75" s="15"/>
      <c r="H75" s="15">
        <v>0.53</v>
      </c>
      <c r="I75" s="15">
        <v>0.19</v>
      </c>
      <c r="J75" s="15">
        <v>0.02</v>
      </c>
      <c r="K75" s="15">
        <v>0.02</v>
      </c>
      <c r="L75" s="117" t="s">
        <v>36</v>
      </c>
      <c r="M75" s="14">
        <f t="shared" si="3"/>
        <v>85</v>
      </c>
      <c r="N75" s="15"/>
      <c r="O75" s="117" t="s">
        <v>36</v>
      </c>
      <c r="P75" s="15">
        <v>1.1100000000000001</v>
      </c>
      <c r="Q75" s="15">
        <v>0.03</v>
      </c>
      <c r="R75" s="15">
        <v>2.2999999999999998</v>
      </c>
      <c r="S75" s="15">
        <v>0.35</v>
      </c>
      <c r="T75" s="15"/>
      <c r="U75" s="15"/>
      <c r="V75" s="15"/>
      <c r="W75" s="15"/>
      <c r="X75" s="15"/>
      <c r="Y75" s="15">
        <v>0.04</v>
      </c>
    </row>
    <row r="76" spans="1:79" ht="11.25" customHeight="1">
      <c r="A76" s="13">
        <v>90</v>
      </c>
      <c r="B76" s="12" t="s">
        <v>192</v>
      </c>
      <c r="C76" s="10">
        <v>12.9</v>
      </c>
      <c r="D76" s="10">
        <v>11.9</v>
      </c>
      <c r="E76" s="10">
        <v>4</v>
      </c>
      <c r="F76" s="15">
        <v>0.1</v>
      </c>
      <c r="G76" s="15">
        <v>0.25</v>
      </c>
      <c r="H76" s="15">
        <v>10.98</v>
      </c>
      <c r="I76" s="15">
        <v>1.3</v>
      </c>
      <c r="J76" s="15">
        <v>0.11</v>
      </c>
      <c r="K76" s="15">
        <v>0.02</v>
      </c>
      <c r="L76" s="15">
        <v>0.02</v>
      </c>
      <c r="M76" s="14">
        <f t="shared" si="3"/>
        <v>90</v>
      </c>
      <c r="N76" s="15"/>
      <c r="O76" s="15">
        <v>0.04</v>
      </c>
      <c r="P76" s="15">
        <v>11.83</v>
      </c>
      <c r="Q76" s="15">
        <v>0.05</v>
      </c>
      <c r="R76" s="15">
        <v>3.85</v>
      </c>
      <c r="S76" s="15">
        <v>0.09</v>
      </c>
      <c r="T76" s="15"/>
      <c r="U76" s="15"/>
      <c r="V76" s="15"/>
      <c r="W76" s="15"/>
      <c r="X76" s="15">
        <v>0.02</v>
      </c>
      <c r="Y76" s="15">
        <v>0.09</v>
      </c>
    </row>
    <row r="77" spans="1:79" ht="11.25" customHeight="1">
      <c r="A77" s="13">
        <v>93</v>
      </c>
      <c r="B77" s="12" t="s">
        <v>195</v>
      </c>
      <c r="C77" s="10">
        <v>2.1</v>
      </c>
      <c r="D77" s="10">
        <v>3.4</v>
      </c>
      <c r="E77" s="10">
        <v>6.6</v>
      </c>
      <c r="F77" s="15"/>
      <c r="G77" s="15">
        <v>0.01</v>
      </c>
      <c r="H77" s="15">
        <v>1.41</v>
      </c>
      <c r="I77" s="15">
        <v>0.52</v>
      </c>
      <c r="J77" s="15">
        <v>0.05</v>
      </c>
      <c r="K77" s="15">
        <v>0.06</v>
      </c>
      <c r="L77" s="15">
        <v>0.01</v>
      </c>
      <c r="M77" s="14">
        <f t="shared" si="3"/>
        <v>93</v>
      </c>
      <c r="N77" s="15"/>
      <c r="O77" s="15">
        <v>0.01</v>
      </c>
      <c r="P77" s="15">
        <v>3.31</v>
      </c>
      <c r="Q77" s="15">
        <v>0.06</v>
      </c>
      <c r="R77" s="15">
        <v>6.29</v>
      </c>
      <c r="S77" s="15">
        <v>0.3</v>
      </c>
      <c r="T77" s="15"/>
      <c r="U77" s="15"/>
      <c r="V77" s="15"/>
      <c r="W77" s="15"/>
      <c r="X77" s="15"/>
      <c r="Y77" s="15">
        <v>7.0000000000000007E-2</v>
      </c>
    </row>
    <row r="78" spans="1:79" ht="11.25" customHeight="1">
      <c r="A78" s="13">
        <f>A77+1</f>
        <v>94</v>
      </c>
      <c r="B78" s="12" t="s">
        <v>196</v>
      </c>
      <c r="C78" s="10">
        <v>0.3</v>
      </c>
      <c r="D78" s="10">
        <v>0.2</v>
      </c>
      <c r="E78" s="10">
        <v>0.4</v>
      </c>
      <c r="F78" s="15">
        <v>0.02</v>
      </c>
      <c r="G78" s="15">
        <v>0.01</v>
      </c>
      <c r="H78" s="15">
        <v>0.19</v>
      </c>
      <c r="I78" s="15">
        <v>7.0000000000000007E-2</v>
      </c>
      <c r="J78" s="15" t="s">
        <v>36</v>
      </c>
      <c r="K78" s="15" t="s">
        <v>36</v>
      </c>
      <c r="L78" s="15"/>
      <c r="M78" s="14">
        <f t="shared" si="3"/>
        <v>94</v>
      </c>
      <c r="N78" s="15"/>
      <c r="O78" s="15"/>
      <c r="P78" s="15">
        <v>0.2</v>
      </c>
      <c r="Q78" s="15"/>
      <c r="R78" s="15">
        <v>0.33</v>
      </c>
      <c r="S78" s="15">
        <v>0.03</v>
      </c>
      <c r="T78" s="15"/>
      <c r="U78" s="15"/>
      <c r="V78" s="15"/>
      <c r="W78" s="15"/>
      <c r="X78" s="15"/>
      <c r="Y78" s="15"/>
    </row>
    <row r="79" spans="1:79" ht="11.25" customHeight="1">
      <c r="A79" s="13">
        <v>99</v>
      </c>
      <c r="B79" s="12" t="s">
        <v>201</v>
      </c>
      <c r="C79" s="10">
        <v>2.4</v>
      </c>
      <c r="D79" s="10">
        <v>4.3</v>
      </c>
      <c r="E79" s="10">
        <v>0.6</v>
      </c>
      <c r="F79" s="15"/>
      <c r="G79" s="15">
        <v>0.03</v>
      </c>
      <c r="H79" s="15">
        <v>1.48</v>
      </c>
      <c r="I79" s="15">
        <v>0.8</v>
      </c>
      <c r="J79" s="15">
        <v>0.05</v>
      </c>
      <c r="K79" s="15">
        <v>0.05</v>
      </c>
      <c r="L79" s="15">
        <v>0.02</v>
      </c>
      <c r="M79" s="14">
        <f t="shared" si="3"/>
        <v>99</v>
      </c>
      <c r="N79" s="15"/>
      <c r="O79" s="15" t="s">
        <v>147</v>
      </c>
      <c r="P79" s="15">
        <v>4.25</v>
      </c>
      <c r="Q79" s="15">
        <v>0.01</v>
      </c>
      <c r="R79" s="15">
        <v>0.56000000000000005</v>
      </c>
      <c r="S79" s="15"/>
      <c r="T79" s="15"/>
      <c r="U79" s="15"/>
      <c r="V79" s="15"/>
      <c r="W79" s="15"/>
      <c r="X79" s="15">
        <v>4.05</v>
      </c>
      <c r="Y79" s="15">
        <v>0.4</v>
      </c>
    </row>
    <row r="80" spans="1:79" ht="11.25" customHeight="1">
      <c r="A80" s="13">
        <f>A79+1</f>
        <v>100</v>
      </c>
      <c r="B80" s="12" t="s">
        <v>202</v>
      </c>
      <c r="C80" s="10">
        <v>0.1</v>
      </c>
      <c r="D80" s="10" t="s">
        <v>36</v>
      </c>
      <c r="E80" s="10">
        <v>0.2</v>
      </c>
      <c r="F80" s="15"/>
      <c r="G80" s="15" t="s">
        <v>36</v>
      </c>
      <c r="H80" s="15">
        <v>0.08</v>
      </c>
      <c r="I80" s="15">
        <v>0.01</v>
      </c>
      <c r="J80" s="15" t="s">
        <v>36</v>
      </c>
      <c r="K80" s="15" t="s">
        <v>36</v>
      </c>
      <c r="L80" s="15" t="s">
        <v>36</v>
      </c>
      <c r="M80" s="14">
        <f t="shared" si="3"/>
        <v>100</v>
      </c>
      <c r="N80" s="15" t="s">
        <v>36</v>
      </c>
      <c r="O80" s="15">
        <v>0.01</v>
      </c>
      <c r="P80" s="15">
        <v>0.02</v>
      </c>
      <c r="Q80" s="15"/>
      <c r="R80" s="15">
        <v>0.06</v>
      </c>
      <c r="S80" s="15">
        <v>0.1</v>
      </c>
      <c r="T80" s="15"/>
      <c r="U80" s="15"/>
      <c r="V80" s="15"/>
      <c r="W80" s="15"/>
      <c r="X80" s="15"/>
      <c r="Y80" s="15" t="s">
        <v>36</v>
      </c>
    </row>
    <row r="81" spans="1:25" ht="11.25" customHeight="1">
      <c r="A81" s="13">
        <f>A80+1</f>
        <v>101</v>
      </c>
      <c r="B81" s="12" t="s">
        <v>203</v>
      </c>
      <c r="C81" s="10">
        <v>0.13666666666666669</v>
      </c>
      <c r="D81" s="10">
        <v>5.7666666666666665E-2</v>
      </c>
      <c r="E81" s="10">
        <v>0.18600000000000003</v>
      </c>
      <c r="F81" s="15"/>
      <c r="G81" s="15"/>
      <c r="H81" s="15">
        <v>0.11766666666666666</v>
      </c>
      <c r="I81" s="15">
        <v>1.9E-2</v>
      </c>
      <c r="J81" s="15" t="s">
        <v>36</v>
      </c>
      <c r="K81" s="15"/>
      <c r="L81" s="15" t="s">
        <v>36</v>
      </c>
      <c r="M81" s="14">
        <f t="shared" si="3"/>
        <v>101</v>
      </c>
      <c r="N81" s="15"/>
      <c r="O81" s="15">
        <v>2.1666666666666667E-2</v>
      </c>
      <c r="P81" s="15">
        <v>3.6000000000000004E-2</v>
      </c>
      <c r="Q81" s="15"/>
      <c r="R81" s="15">
        <v>6.7666666666666667E-2</v>
      </c>
      <c r="S81" s="15">
        <v>0.11833333333333333</v>
      </c>
      <c r="T81" s="15"/>
      <c r="U81" s="15"/>
      <c r="V81" s="15"/>
      <c r="W81" s="15"/>
      <c r="X81" s="15"/>
      <c r="Y81" s="15"/>
    </row>
    <row r="82" spans="1:25" ht="11.25" customHeight="1">
      <c r="A82" s="13">
        <v>104</v>
      </c>
      <c r="B82" s="12" t="s">
        <v>206</v>
      </c>
      <c r="C82" s="10">
        <v>0.1</v>
      </c>
      <c r="D82" s="10" t="s">
        <v>36</v>
      </c>
      <c r="E82" s="10">
        <v>0.3</v>
      </c>
      <c r="F82" s="15" t="s">
        <v>36</v>
      </c>
      <c r="G82" s="15" t="s">
        <v>36</v>
      </c>
      <c r="H82" s="15">
        <v>0.13</v>
      </c>
      <c r="I82" s="15">
        <v>0.01</v>
      </c>
      <c r="J82" s="15"/>
      <c r="K82" s="15" t="s">
        <v>36</v>
      </c>
      <c r="L82" s="15" t="s">
        <v>36</v>
      </c>
      <c r="M82" s="14">
        <f t="shared" si="3"/>
        <v>104</v>
      </c>
      <c r="N82" s="15"/>
      <c r="O82" s="15">
        <v>0.02</v>
      </c>
      <c r="P82" s="15">
        <v>0.03</v>
      </c>
      <c r="Q82" s="15"/>
      <c r="R82" s="15">
        <v>0.09</v>
      </c>
      <c r="S82" s="15">
        <v>0.17</v>
      </c>
      <c r="T82" s="15"/>
      <c r="U82" s="15"/>
      <c r="V82" s="15"/>
      <c r="W82" s="15"/>
      <c r="X82" s="15"/>
      <c r="Y82" s="15"/>
    </row>
    <row r="83" spans="1:25" ht="11.25" customHeight="1">
      <c r="A83" s="13">
        <f>A82+1</f>
        <v>105</v>
      </c>
      <c r="B83" s="12" t="s">
        <v>207</v>
      </c>
      <c r="C83" s="10">
        <v>0.1</v>
      </c>
      <c r="D83" s="10" t="s">
        <v>36</v>
      </c>
      <c r="E83" s="10">
        <v>0.1</v>
      </c>
      <c r="F83" s="15" t="s">
        <v>36</v>
      </c>
      <c r="G83" s="15"/>
      <c r="H83" s="15">
        <v>0.06</v>
      </c>
      <c r="I83" s="15" t="s">
        <v>36</v>
      </c>
      <c r="J83" s="15" t="s">
        <v>36</v>
      </c>
      <c r="K83" s="15" t="s">
        <v>36</v>
      </c>
      <c r="L83" s="15" t="s">
        <v>36</v>
      </c>
      <c r="M83" s="14">
        <f t="shared" si="3"/>
        <v>105</v>
      </c>
      <c r="N83" s="15"/>
      <c r="O83" s="15" t="s">
        <v>36</v>
      </c>
      <c r="P83" s="15" t="s">
        <v>36</v>
      </c>
      <c r="Q83" s="15"/>
      <c r="R83" s="15">
        <v>0.04</v>
      </c>
      <c r="S83" s="15">
        <v>0.1</v>
      </c>
      <c r="T83" s="15"/>
      <c r="U83" s="15"/>
      <c r="V83" s="15"/>
      <c r="W83" s="15"/>
      <c r="X83" s="15"/>
      <c r="Y83" s="15"/>
    </row>
    <row r="84" spans="1:25" s="98" customFormat="1" ht="11.25" customHeight="1">
      <c r="A84" s="13">
        <f>A83+1</f>
        <v>106</v>
      </c>
      <c r="B84" s="111" t="s">
        <v>41</v>
      </c>
      <c r="C84" s="107">
        <v>0.71000000000000008</v>
      </c>
      <c r="D84" s="107">
        <v>1.07</v>
      </c>
      <c r="E84" s="107">
        <v>2.9766666666666661</v>
      </c>
      <c r="F84" s="119"/>
      <c r="G84" s="119"/>
      <c r="H84" s="103">
        <v>0.51</v>
      </c>
      <c r="I84" s="103">
        <v>0.15</v>
      </c>
      <c r="J84" s="103">
        <v>0.02</v>
      </c>
      <c r="K84" s="103">
        <v>0.02</v>
      </c>
      <c r="L84" s="103">
        <v>0.01</v>
      </c>
      <c r="M84" s="14">
        <f t="shared" si="3"/>
        <v>106</v>
      </c>
      <c r="N84" s="119"/>
      <c r="O84" s="103">
        <v>1.3333333333333334E-2</v>
      </c>
      <c r="P84" s="119">
        <v>1.0366666666666666</v>
      </c>
      <c r="Q84" s="103">
        <v>0.02</v>
      </c>
      <c r="R84" s="103">
        <v>2.4833333333333329</v>
      </c>
      <c r="S84" s="103">
        <v>0.48333333333333334</v>
      </c>
      <c r="T84" s="119"/>
      <c r="U84" s="119"/>
      <c r="V84" s="119"/>
      <c r="W84" s="119"/>
      <c r="X84" s="119"/>
      <c r="Y84" s="103">
        <v>0.01</v>
      </c>
    </row>
    <row r="85" spans="1:25" ht="11.25" customHeight="1">
      <c r="A85" s="13">
        <v>109</v>
      </c>
      <c r="B85" s="12" t="s">
        <v>210</v>
      </c>
      <c r="C85" s="10" t="s">
        <v>36</v>
      </c>
      <c r="D85" s="10" t="s">
        <v>36</v>
      </c>
      <c r="E85" s="10">
        <v>0.1</v>
      </c>
      <c r="F85" s="15"/>
      <c r="G85" s="15"/>
      <c r="H85" s="15">
        <v>0.03</v>
      </c>
      <c r="I85" s="15" t="s">
        <v>36</v>
      </c>
      <c r="J85" s="15"/>
      <c r="K85" s="15"/>
      <c r="L85" s="15"/>
      <c r="M85" s="14">
        <f t="shared" si="3"/>
        <v>109</v>
      </c>
      <c r="N85" s="15"/>
      <c r="O85" s="15" t="s">
        <v>147</v>
      </c>
      <c r="P85" s="15" t="s">
        <v>36</v>
      </c>
      <c r="Q85" s="15"/>
      <c r="R85" s="15">
        <v>0.12</v>
      </c>
      <c r="S85" s="15" t="s">
        <v>36</v>
      </c>
      <c r="T85" s="15"/>
      <c r="U85" s="15"/>
      <c r="V85" s="15"/>
      <c r="W85" s="15"/>
      <c r="X85" s="15"/>
      <c r="Y85" s="15"/>
    </row>
    <row r="86" spans="1:25" ht="11.25" customHeight="1">
      <c r="A86" s="13">
        <v>115</v>
      </c>
      <c r="B86" s="12" t="s">
        <v>216</v>
      </c>
      <c r="C86" s="10">
        <v>0.12</v>
      </c>
      <c r="D86" s="10" t="s">
        <v>36</v>
      </c>
      <c r="E86" s="10">
        <v>0.12866666666666668</v>
      </c>
      <c r="F86" s="15"/>
      <c r="G86" s="15"/>
      <c r="H86" s="15">
        <v>9.866666666666668E-2</v>
      </c>
      <c r="I86" s="15">
        <v>2.1333333333333333E-2</v>
      </c>
      <c r="J86" s="15"/>
      <c r="K86" s="15"/>
      <c r="L86" s="15"/>
      <c r="M86" s="14">
        <f t="shared" si="3"/>
        <v>115</v>
      </c>
      <c r="N86" s="15"/>
      <c r="O86" s="15">
        <v>0.02</v>
      </c>
      <c r="P86" s="15">
        <v>1.8666666666666665E-2</v>
      </c>
      <c r="Q86" s="15"/>
      <c r="R86" s="15">
        <v>5.2666666666666667E-2</v>
      </c>
      <c r="S86" s="15">
        <v>7.6000000000000012E-2</v>
      </c>
      <c r="T86" s="15"/>
      <c r="U86" s="15"/>
      <c r="V86" s="15"/>
      <c r="W86" s="15"/>
      <c r="X86" s="15"/>
      <c r="Y86" s="15"/>
    </row>
    <row r="87" spans="1:25" ht="11.25" customHeight="1">
      <c r="A87" s="13">
        <f>A86+1</f>
        <v>116</v>
      </c>
      <c r="B87" s="12" t="s">
        <v>217</v>
      </c>
      <c r="C87" s="10">
        <v>1</v>
      </c>
      <c r="D87" s="10">
        <v>1.6</v>
      </c>
      <c r="E87" s="10">
        <v>3.6</v>
      </c>
      <c r="F87" s="15"/>
      <c r="G87" s="15"/>
      <c r="H87" s="15">
        <v>0.7</v>
      </c>
      <c r="I87" s="15">
        <v>0.25</v>
      </c>
      <c r="J87" s="15">
        <v>0.03</v>
      </c>
      <c r="K87" s="15">
        <v>0.03</v>
      </c>
      <c r="L87" s="15">
        <v>0.01</v>
      </c>
      <c r="M87" s="14">
        <f t="shared" si="3"/>
        <v>116</v>
      </c>
      <c r="N87" s="15"/>
      <c r="O87" s="15"/>
      <c r="P87" s="15">
        <v>1.52</v>
      </c>
      <c r="Q87" s="15">
        <v>0.04</v>
      </c>
      <c r="R87" s="15">
        <v>3.16</v>
      </c>
      <c r="S87" s="15">
        <v>0.38</v>
      </c>
      <c r="T87" s="15"/>
      <c r="U87" s="15"/>
      <c r="V87" s="15"/>
      <c r="W87" s="15"/>
      <c r="X87" s="15"/>
      <c r="Y87" s="15"/>
    </row>
    <row r="88" spans="1:25" ht="11.25" customHeight="1">
      <c r="A88" s="13">
        <v>118</v>
      </c>
      <c r="B88" s="12" t="s">
        <v>219</v>
      </c>
      <c r="C88" s="10">
        <v>0.1</v>
      </c>
      <c r="D88" s="10" t="s">
        <v>36</v>
      </c>
      <c r="E88" s="10">
        <v>0.1</v>
      </c>
      <c r="F88" s="15"/>
      <c r="G88" s="15"/>
      <c r="H88" s="15">
        <v>0.06</v>
      </c>
      <c r="I88" s="15" t="s">
        <v>36</v>
      </c>
      <c r="J88" s="15" t="s">
        <v>36</v>
      </c>
      <c r="K88" s="15"/>
      <c r="L88" s="15"/>
      <c r="M88" s="14">
        <f t="shared" si="3"/>
        <v>118</v>
      </c>
      <c r="N88" s="15"/>
      <c r="O88" s="15" t="s">
        <v>36</v>
      </c>
      <c r="P88" s="15">
        <v>0.02</v>
      </c>
      <c r="Q88" s="15"/>
      <c r="R88" s="15">
        <v>0.06</v>
      </c>
      <c r="S88" s="15">
        <v>0.06</v>
      </c>
      <c r="T88" s="15"/>
      <c r="U88" s="15"/>
      <c r="V88" s="15"/>
      <c r="W88" s="15"/>
      <c r="X88" s="15"/>
      <c r="Y88" s="15"/>
    </row>
    <row r="89" spans="1:25" ht="11.25" customHeight="1">
      <c r="A89" s="13">
        <v>120</v>
      </c>
      <c r="B89" s="12" t="s">
        <v>698</v>
      </c>
      <c r="C89" s="10">
        <v>0.9</v>
      </c>
      <c r="D89" s="10">
        <v>1.3</v>
      </c>
      <c r="E89" s="10">
        <v>2.9</v>
      </c>
      <c r="F89" s="15"/>
      <c r="G89" s="15"/>
      <c r="H89" s="15">
        <v>0.6</v>
      </c>
      <c r="I89" s="15">
        <v>0.22</v>
      </c>
      <c r="J89" s="15">
        <v>0.02</v>
      </c>
      <c r="K89" s="15">
        <v>0.03</v>
      </c>
      <c r="L89" s="15">
        <v>0.02</v>
      </c>
      <c r="M89" s="14">
        <f t="shared" si="3"/>
        <v>120</v>
      </c>
      <c r="N89" s="15"/>
      <c r="O89" s="15" t="s">
        <v>36</v>
      </c>
      <c r="P89" s="15">
        <v>1.27</v>
      </c>
      <c r="Q89" s="15">
        <v>0.04</v>
      </c>
      <c r="R89" s="15">
        <v>2.5499999999999998</v>
      </c>
      <c r="S89" s="15">
        <v>0.38</v>
      </c>
      <c r="T89" s="15"/>
      <c r="U89" s="15"/>
      <c r="V89" s="15"/>
      <c r="W89" s="15"/>
      <c r="X89" s="15"/>
      <c r="Y89" s="15">
        <v>0.04</v>
      </c>
    </row>
    <row r="90" spans="1:25" ht="11.25" customHeight="1">
      <c r="A90" s="13">
        <v>121</v>
      </c>
      <c r="B90" s="12" t="s">
        <v>220</v>
      </c>
      <c r="C90" s="10">
        <v>0.1</v>
      </c>
      <c r="D90" s="10">
        <v>0.1</v>
      </c>
      <c r="E90" s="10" t="s">
        <v>36</v>
      </c>
      <c r="F90" s="15" t="s">
        <v>36</v>
      </c>
      <c r="G90" s="15" t="s">
        <v>36</v>
      </c>
      <c r="H90" s="15">
        <v>0.08</v>
      </c>
      <c r="I90" s="15">
        <v>0.02</v>
      </c>
      <c r="J90" s="15" t="s">
        <v>36</v>
      </c>
      <c r="K90" s="15" t="s">
        <v>36</v>
      </c>
      <c r="L90" s="15" t="s">
        <v>36</v>
      </c>
      <c r="M90" s="14">
        <f t="shared" si="3"/>
        <v>121</v>
      </c>
      <c r="N90" s="15" t="s">
        <v>36</v>
      </c>
      <c r="O90" s="15" t="s">
        <v>36</v>
      </c>
      <c r="P90" s="15">
        <v>0.08</v>
      </c>
      <c r="Q90" s="15" t="s">
        <v>36</v>
      </c>
      <c r="R90" s="15">
        <v>0.03</v>
      </c>
      <c r="S90" s="15">
        <v>0.01</v>
      </c>
      <c r="T90" s="15"/>
      <c r="U90" s="15"/>
      <c r="V90" s="15"/>
      <c r="W90" s="15"/>
      <c r="X90" s="15" t="s">
        <v>36</v>
      </c>
      <c r="Y90" s="15">
        <v>0.1</v>
      </c>
    </row>
    <row r="91" spans="1:25" ht="11.25" customHeight="1">
      <c r="A91" s="13">
        <f>A90+1</f>
        <v>122</v>
      </c>
      <c r="B91" s="12" t="s">
        <v>221</v>
      </c>
      <c r="C91" s="10">
        <v>0.1</v>
      </c>
      <c r="D91" s="10">
        <v>0.1</v>
      </c>
      <c r="E91" s="10" t="s">
        <v>36</v>
      </c>
      <c r="F91" s="15" t="s">
        <v>36</v>
      </c>
      <c r="G91" s="15">
        <v>0.03</v>
      </c>
      <c r="H91" s="15">
        <v>0.09</v>
      </c>
      <c r="I91" s="15">
        <v>0.01</v>
      </c>
      <c r="J91" s="15"/>
      <c r="K91" s="15"/>
      <c r="L91" s="15"/>
      <c r="M91" s="14">
        <f t="shared" si="3"/>
        <v>122</v>
      </c>
      <c r="N91" s="15"/>
      <c r="O91" s="15"/>
      <c r="P91" s="15">
        <v>0.08</v>
      </c>
      <c r="Q91" s="15"/>
      <c r="R91" s="15">
        <v>0.03</v>
      </c>
      <c r="S91" s="15">
        <v>0.01</v>
      </c>
      <c r="T91" s="15"/>
      <c r="U91" s="15"/>
      <c r="V91" s="15"/>
      <c r="W91" s="15"/>
      <c r="X91" s="15"/>
      <c r="Y91" s="15"/>
    </row>
    <row r="92" spans="1:25" s="98" customFormat="1" ht="11.25" customHeight="1">
      <c r="A92" s="13">
        <f t="shared" ref="A92:A111" si="4">A91+1</f>
        <v>123</v>
      </c>
      <c r="B92" s="111" t="s">
        <v>47</v>
      </c>
      <c r="C92" s="107">
        <v>0.22700000000000001</v>
      </c>
      <c r="D92" s="107">
        <v>0.18533333333333335</v>
      </c>
      <c r="E92" s="107" t="s">
        <v>36</v>
      </c>
      <c r="F92" s="103"/>
      <c r="G92" s="103"/>
      <c r="H92" s="103">
        <v>0.20366666666666666</v>
      </c>
      <c r="I92" s="103">
        <v>2.0666666666666667E-2</v>
      </c>
      <c r="J92" s="103"/>
      <c r="K92" s="103"/>
      <c r="L92" s="103"/>
      <c r="M92" s="14">
        <f t="shared" si="3"/>
        <v>123</v>
      </c>
      <c r="N92" s="119"/>
      <c r="O92" s="103"/>
      <c r="P92" s="119">
        <v>0.18533333333333335</v>
      </c>
      <c r="Q92" s="103"/>
      <c r="R92" s="103">
        <v>3.5999999999999997E-2</v>
      </c>
      <c r="S92" s="119"/>
      <c r="T92" s="103"/>
      <c r="U92" s="103"/>
      <c r="V92" s="119"/>
      <c r="W92" s="103"/>
      <c r="X92" s="103"/>
      <c r="Y92" s="119"/>
    </row>
    <row r="93" spans="1:25" ht="11.25" customHeight="1">
      <c r="A93" s="13">
        <v>126</v>
      </c>
      <c r="B93" s="12" t="s">
        <v>224</v>
      </c>
      <c r="C93" s="85">
        <v>7.6999999999999999E-2</v>
      </c>
      <c r="D93" s="88" t="s">
        <v>36</v>
      </c>
      <c r="E93" s="85">
        <v>7.8E-2</v>
      </c>
      <c r="F93" s="86"/>
      <c r="G93" s="86"/>
      <c r="H93" s="86">
        <v>7.6999999999999999E-2</v>
      </c>
      <c r="I93" s="87" t="s">
        <v>36</v>
      </c>
      <c r="J93" s="87" t="s">
        <v>36</v>
      </c>
      <c r="K93" s="87" t="s">
        <v>36</v>
      </c>
      <c r="L93" s="87" t="s">
        <v>36</v>
      </c>
      <c r="M93" s="14">
        <f t="shared" si="3"/>
        <v>126</v>
      </c>
      <c r="N93" s="86"/>
      <c r="O93" s="86"/>
      <c r="P93" s="86">
        <v>4.4666666666666667E-2</v>
      </c>
      <c r="Q93" s="86"/>
      <c r="R93" s="86">
        <v>7.8E-2</v>
      </c>
      <c r="S93" s="87" t="s">
        <v>36</v>
      </c>
      <c r="T93" s="86"/>
      <c r="U93" s="86"/>
      <c r="V93" s="86"/>
      <c r="W93" s="86"/>
      <c r="X93" s="86"/>
      <c r="Y93" s="86"/>
    </row>
    <row r="94" spans="1:25" ht="11.25" customHeight="1">
      <c r="A94" s="13">
        <f t="shared" si="4"/>
        <v>127</v>
      </c>
      <c r="B94" s="12" t="s">
        <v>225</v>
      </c>
      <c r="C94" s="85">
        <v>7.4666666666666673E-2</v>
      </c>
      <c r="D94" s="85">
        <v>5.0666666666666672E-2</v>
      </c>
      <c r="E94" s="85">
        <v>0.19933333333333336</v>
      </c>
      <c r="F94" s="86"/>
      <c r="G94" s="86"/>
      <c r="H94" s="86">
        <v>5.3666666666666668E-2</v>
      </c>
      <c r="I94" s="86">
        <v>2.1000000000000001E-2</v>
      </c>
      <c r="J94" s="87" t="s">
        <v>36</v>
      </c>
      <c r="K94" s="87" t="s">
        <v>36</v>
      </c>
      <c r="L94" s="87" t="s">
        <v>36</v>
      </c>
      <c r="M94" s="14">
        <f t="shared" si="3"/>
        <v>127</v>
      </c>
      <c r="N94" s="86"/>
      <c r="O94" s="87" t="s">
        <v>36</v>
      </c>
      <c r="P94" s="86">
        <v>5.0666666666666672E-2</v>
      </c>
      <c r="Q94" s="86"/>
      <c r="R94" s="86">
        <v>0.19933333333333336</v>
      </c>
      <c r="S94" s="87" t="s">
        <v>36</v>
      </c>
      <c r="T94" s="86"/>
      <c r="U94" s="86"/>
      <c r="V94" s="86"/>
      <c r="W94" s="86"/>
      <c r="X94" s="86"/>
      <c r="Y94" s="86"/>
    </row>
    <row r="95" spans="1:25" ht="11.25" customHeight="1">
      <c r="A95" s="13">
        <f t="shared" si="4"/>
        <v>128</v>
      </c>
      <c r="B95" s="12" t="s">
        <v>226</v>
      </c>
      <c r="C95" s="10">
        <v>0.5</v>
      </c>
      <c r="D95" s="10">
        <v>0.5</v>
      </c>
      <c r="E95" s="10">
        <v>2.1</v>
      </c>
      <c r="F95" s="15"/>
      <c r="G95" s="15"/>
      <c r="H95" s="15">
        <v>0.28999999999999998</v>
      </c>
      <c r="I95" s="15">
        <v>0.13</v>
      </c>
      <c r="J95" s="15">
        <v>0.01</v>
      </c>
      <c r="K95" s="15">
        <v>0.01</v>
      </c>
      <c r="L95" s="15">
        <v>0.01</v>
      </c>
      <c r="M95" s="14">
        <f t="shared" si="3"/>
        <v>128</v>
      </c>
      <c r="N95" s="15"/>
      <c r="O95" s="15">
        <v>0.03</v>
      </c>
      <c r="P95" s="15">
        <v>0.48</v>
      </c>
      <c r="Q95" s="15" t="s">
        <v>36</v>
      </c>
      <c r="R95" s="15">
        <v>2.09</v>
      </c>
      <c r="S95" s="15">
        <v>0.03</v>
      </c>
      <c r="T95" s="15"/>
      <c r="U95" s="15"/>
      <c r="V95" s="15"/>
      <c r="W95" s="15"/>
      <c r="X95" s="15"/>
      <c r="Y95" s="15"/>
    </row>
    <row r="96" spans="1:25" ht="11.25" customHeight="1">
      <c r="A96" s="13">
        <f t="shared" si="4"/>
        <v>129</v>
      </c>
      <c r="B96" s="12" t="s">
        <v>227</v>
      </c>
      <c r="C96" s="10">
        <v>0.1</v>
      </c>
      <c r="D96" s="10">
        <v>0.1</v>
      </c>
      <c r="E96" s="10">
        <v>0.1</v>
      </c>
      <c r="F96" s="15"/>
      <c r="G96" s="15"/>
      <c r="H96" s="15">
        <v>7.0000000000000007E-2</v>
      </c>
      <c r="I96" s="15" t="s">
        <v>36</v>
      </c>
      <c r="J96" s="15"/>
      <c r="K96" s="15"/>
      <c r="L96" s="15"/>
      <c r="M96" s="14">
        <f t="shared" si="3"/>
        <v>129</v>
      </c>
      <c r="N96" s="15"/>
      <c r="O96" s="15"/>
      <c r="P96" s="15">
        <v>0.1</v>
      </c>
      <c r="Q96" s="15"/>
      <c r="R96" s="15">
        <v>0.05</v>
      </c>
      <c r="S96" s="15">
        <v>0.01</v>
      </c>
      <c r="T96" s="15"/>
      <c r="U96" s="15"/>
      <c r="V96" s="15"/>
      <c r="W96" s="15"/>
      <c r="X96" s="15"/>
      <c r="Y96" s="15"/>
    </row>
    <row r="97" spans="1:79" ht="11.25" customHeight="1">
      <c r="A97" s="13">
        <f t="shared" si="4"/>
        <v>130</v>
      </c>
      <c r="B97" s="12" t="s">
        <v>228</v>
      </c>
      <c r="C97" s="85">
        <v>6.2E-2</v>
      </c>
      <c r="D97" s="85">
        <v>0.12233333333333334</v>
      </c>
      <c r="E97" s="88" t="s">
        <v>36</v>
      </c>
      <c r="F97" s="86"/>
      <c r="G97" s="86"/>
      <c r="H97" s="86">
        <v>6.2E-2</v>
      </c>
      <c r="I97" s="87" t="s">
        <v>36</v>
      </c>
      <c r="J97" s="87" t="s">
        <v>36</v>
      </c>
      <c r="K97" s="87" t="s">
        <v>36</v>
      </c>
      <c r="L97" s="87" t="s">
        <v>36</v>
      </c>
      <c r="M97" s="14">
        <f t="shared" si="3"/>
        <v>130</v>
      </c>
      <c r="N97" s="86"/>
      <c r="O97" s="87" t="s">
        <v>36</v>
      </c>
      <c r="P97" s="86">
        <v>0.12233333333333334</v>
      </c>
      <c r="Q97" s="87" t="s">
        <v>36</v>
      </c>
      <c r="R97" s="86">
        <v>0.04</v>
      </c>
      <c r="S97" s="87" t="s">
        <v>36</v>
      </c>
      <c r="T97" s="86"/>
      <c r="U97" s="86"/>
      <c r="V97" s="86"/>
      <c r="W97" s="86"/>
      <c r="X97" s="87" t="s">
        <v>36</v>
      </c>
      <c r="Y97" s="86"/>
    </row>
    <row r="98" spans="1:79" ht="11.25" customHeight="1">
      <c r="A98" s="13">
        <f t="shared" si="4"/>
        <v>131</v>
      </c>
      <c r="B98" s="12" t="s">
        <v>229</v>
      </c>
      <c r="C98" s="10">
        <v>1.9</v>
      </c>
      <c r="D98" s="10">
        <v>2.4</v>
      </c>
      <c r="E98" s="10">
        <v>2.5</v>
      </c>
      <c r="F98" s="15" t="s">
        <v>36</v>
      </c>
      <c r="G98" s="15">
        <v>0.03</v>
      </c>
      <c r="H98" s="15">
        <v>1.26</v>
      </c>
      <c r="I98" s="15">
        <v>0.54</v>
      </c>
      <c r="J98" s="15">
        <v>0.03</v>
      </c>
      <c r="K98" s="15">
        <v>0.02</v>
      </c>
      <c r="L98" s="15">
        <v>0.01</v>
      </c>
      <c r="M98" s="14">
        <f t="shared" si="3"/>
        <v>131</v>
      </c>
      <c r="N98" s="15"/>
      <c r="O98" s="15">
        <v>0.04</v>
      </c>
      <c r="P98" s="15">
        <v>2.38</v>
      </c>
      <c r="Q98" s="15">
        <v>0.02</v>
      </c>
      <c r="R98" s="15">
        <v>2.29</v>
      </c>
      <c r="S98" s="15">
        <v>0.19</v>
      </c>
      <c r="T98" s="15"/>
      <c r="U98" s="15"/>
      <c r="V98" s="15"/>
      <c r="W98" s="15"/>
      <c r="X98" s="15">
        <v>0.49</v>
      </c>
      <c r="Y98" s="15">
        <v>0.14000000000000001</v>
      </c>
    </row>
    <row r="99" spans="1:79" s="98" customFormat="1" ht="11.25" customHeight="1">
      <c r="A99" s="13">
        <f t="shared" si="4"/>
        <v>132</v>
      </c>
      <c r="B99" s="98" t="s">
        <v>52</v>
      </c>
      <c r="C99" s="107">
        <v>1.6960999999999999</v>
      </c>
      <c r="D99" s="107">
        <v>2.7716666666666665</v>
      </c>
      <c r="E99" s="107">
        <v>6.1823333333333341</v>
      </c>
      <c r="F99" s="119"/>
      <c r="G99" s="119"/>
      <c r="H99" s="103">
        <v>1.1950000000000001</v>
      </c>
      <c r="I99" s="103">
        <v>0.38166666666666665</v>
      </c>
      <c r="J99" s="103">
        <v>3.2333333333333332E-2</v>
      </c>
      <c r="K99" s="103">
        <v>5.4766666666666665E-2</v>
      </c>
      <c r="L99" s="103">
        <v>2.1333333333333333E-2</v>
      </c>
      <c r="M99" s="14">
        <f t="shared" si="3"/>
        <v>132</v>
      </c>
      <c r="N99" s="119"/>
      <c r="O99" s="119"/>
      <c r="P99" s="119">
        <v>2.7253333333333334</v>
      </c>
      <c r="Q99" s="103">
        <v>4.6333333333333331E-2</v>
      </c>
      <c r="R99" s="103">
        <v>5.5760000000000005</v>
      </c>
      <c r="S99" s="103">
        <v>0.57399999999999995</v>
      </c>
      <c r="T99" s="119"/>
      <c r="U99" s="119"/>
      <c r="V99" s="119"/>
      <c r="W99" s="119"/>
      <c r="X99" s="119"/>
      <c r="Y99" s="103">
        <v>4.2666666666666665E-2</v>
      </c>
    </row>
    <row r="100" spans="1:79" ht="11.25" customHeight="1">
      <c r="A100" s="13">
        <f t="shared" si="4"/>
        <v>133</v>
      </c>
      <c r="B100" s="12" t="s">
        <v>230</v>
      </c>
      <c r="C100" s="85">
        <v>0.12933333333333333</v>
      </c>
      <c r="D100" s="88" t="s">
        <v>36</v>
      </c>
      <c r="E100" s="85">
        <v>0.26566666666666666</v>
      </c>
      <c r="F100" s="86"/>
      <c r="G100" s="86"/>
      <c r="H100" s="86">
        <v>0.11233333333333333</v>
      </c>
      <c r="I100" s="86">
        <v>1.7000000000000001E-2</v>
      </c>
      <c r="J100" s="87" t="s">
        <v>36</v>
      </c>
      <c r="K100" s="86"/>
      <c r="L100" s="86"/>
      <c r="M100" s="14">
        <f t="shared" si="3"/>
        <v>133</v>
      </c>
      <c r="N100" s="86"/>
      <c r="O100" s="86">
        <v>1.8333333333333337E-2</v>
      </c>
      <c r="P100" s="86">
        <v>1.2999999999999999E-2</v>
      </c>
      <c r="Q100" s="86"/>
      <c r="R100" s="86">
        <v>5.1999999999999998E-2</v>
      </c>
      <c r="S100" s="86">
        <v>0.21366666666666667</v>
      </c>
      <c r="T100" s="86"/>
      <c r="U100" s="86"/>
      <c r="V100" s="86"/>
      <c r="W100" s="86"/>
      <c r="X100" s="86"/>
      <c r="Y100" s="86"/>
    </row>
    <row r="101" spans="1:79" s="98" customFormat="1" ht="11.25" customHeight="1">
      <c r="A101" s="13">
        <v>136</v>
      </c>
      <c r="B101" s="98" t="s">
        <v>56</v>
      </c>
      <c r="C101" s="107">
        <v>0.55866666666666664</v>
      </c>
      <c r="D101" s="107">
        <v>0.47466666666666663</v>
      </c>
      <c r="E101" s="107">
        <v>0.77800000000000002</v>
      </c>
      <c r="F101" s="103">
        <v>2.4333333333333335E-2</v>
      </c>
      <c r="G101" s="103">
        <v>1.2999999999999999E-2</v>
      </c>
      <c r="H101" s="103">
        <v>0.39833333333333326</v>
      </c>
      <c r="I101" s="103">
        <v>0.14733333333333332</v>
      </c>
      <c r="J101" s="103" t="s">
        <v>36</v>
      </c>
      <c r="K101" s="103" t="s">
        <v>36</v>
      </c>
      <c r="L101" s="103" t="s">
        <v>36</v>
      </c>
      <c r="M101" s="14">
        <f t="shared" si="3"/>
        <v>136</v>
      </c>
      <c r="N101" s="119"/>
      <c r="O101" s="103">
        <v>8.6666666666666663E-3</v>
      </c>
      <c r="P101" s="119">
        <v>0.46599999999999997</v>
      </c>
      <c r="Q101" s="103" t="s">
        <v>36</v>
      </c>
      <c r="R101" s="103">
        <v>0.72433333333333338</v>
      </c>
      <c r="S101" s="103">
        <v>5.3666666666666668E-2</v>
      </c>
      <c r="T101" s="103" t="s">
        <v>36</v>
      </c>
      <c r="U101" s="119"/>
      <c r="V101" s="119"/>
      <c r="W101" s="119"/>
      <c r="X101" s="119"/>
      <c r="Y101" s="119"/>
    </row>
    <row r="102" spans="1:79" ht="11.25" customHeight="1">
      <c r="A102" s="13">
        <v>138</v>
      </c>
      <c r="B102" s="12" t="s">
        <v>695</v>
      </c>
      <c r="C102" s="10">
        <v>0.1</v>
      </c>
      <c r="D102" s="10" t="s">
        <v>36</v>
      </c>
      <c r="E102" s="10">
        <v>0.1</v>
      </c>
      <c r="F102" s="15" t="s">
        <v>36</v>
      </c>
      <c r="G102" s="15" t="s">
        <v>36</v>
      </c>
      <c r="H102" s="15">
        <v>7.0000000000000007E-2</v>
      </c>
      <c r="I102" s="15" t="s">
        <v>36</v>
      </c>
      <c r="J102" s="15" t="s">
        <v>36</v>
      </c>
      <c r="K102" s="15" t="s">
        <v>36</v>
      </c>
      <c r="L102" s="15">
        <v>0.01</v>
      </c>
      <c r="M102" s="14">
        <f t="shared" si="3"/>
        <v>138</v>
      </c>
      <c r="N102" s="15"/>
      <c r="O102" s="15"/>
      <c r="P102" s="15">
        <v>0.03</v>
      </c>
      <c r="Q102" s="15"/>
      <c r="R102" s="15">
        <v>0.09</v>
      </c>
      <c r="S102" s="15">
        <v>0.01</v>
      </c>
      <c r="T102" s="15"/>
      <c r="U102" s="15"/>
      <c r="V102" s="15"/>
      <c r="W102" s="15"/>
      <c r="X102" s="15"/>
      <c r="Y102" s="15" t="s">
        <v>36</v>
      </c>
    </row>
    <row r="103" spans="1:79" ht="11.25" customHeight="1">
      <c r="A103" s="13">
        <v>141</v>
      </c>
      <c r="B103" s="12" t="s">
        <v>235</v>
      </c>
      <c r="C103" s="10">
        <v>3.4</v>
      </c>
      <c r="D103" s="10">
        <v>3</v>
      </c>
      <c r="E103" s="10">
        <v>4.0999999999999996</v>
      </c>
      <c r="F103" s="15">
        <v>0.08</v>
      </c>
      <c r="G103" s="15">
        <v>0.28999999999999998</v>
      </c>
      <c r="H103" s="15">
        <v>2</v>
      </c>
      <c r="I103" s="15">
        <v>0.74</v>
      </c>
      <c r="J103" s="15">
        <v>0.03</v>
      </c>
      <c r="K103" s="15">
        <v>0.03</v>
      </c>
      <c r="L103" s="15"/>
      <c r="M103" s="14">
        <f t="shared" si="3"/>
        <v>141</v>
      </c>
      <c r="N103" s="15">
        <v>0.03</v>
      </c>
      <c r="O103" s="15">
        <v>0.08</v>
      </c>
      <c r="P103" s="15">
        <v>2.92</v>
      </c>
      <c r="Q103" s="15" t="s">
        <v>147</v>
      </c>
      <c r="R103" s="15">
        <v>3.67</v>
      </c>
      <c r="S103" s="15">
        <v>0.36</v>
      </c>
      <c r="T103" s="15"/>
      <c r="U103" s="15"/>
      <c r="V103" s="15"/>
      <c r="W103" s="15"/>
      <c r="X103" s="15">
        <v>0.63</v>
      </c>
      <c r="Y103" s="15">
        <v>0.12</v>
      </c>
    </row>
    <row r="104" spans="1:79" s="2" customFormat="1" ht="11.25" customHeight="1">
      <c r="A104" s="13">
        <v>151</v>
      </c>
      <c r="B104" s="112" t="s">
        <v>81</v>
      </c>
      <c r="C104" s="101">
        <v>0.1933333333333333</v>
      </c>
      <c r="D104" s="101">
        <v>0.28399999999999997</v>
      </c>
      <c r="E104" s="101">
        <v>0.68066666666666664</v>
      </c>
      <c r="F104" s="90"/>
      <c r="G104" s="90"/>
      <c r="H104" s="106">
        <v>0.15166666666666664</v>
      </c>
      <c r="I104" s="106">
        <v>4.1666666666666664E-2</v>
      </c>
      <c r="J104" s="106" t="s">
        <v>36</v>
      </c>
      <c r="K104" s="106" t="s">
        <v>36</v>
      </c>
      <c r="L104" s="106" t="s">
        <v>36</v>
      </c>
      <c r="M104" s="14">
        <f t="shared" si="3"/>
        <v>151</v>
      </c>
      <c r="N104" s="90"/>
      <c r="O104" s="90"/>
      <c r="P104" s="119">
        <v>0.28399999999999997</v>
      </c>
      <c r="Q104" s="106" t="s">
        <v>36</v>
      </c>
      <c r="R104" s="106">
        <v>0.60866666666666669</v>
      </c>
      <c r="S104" s="106">
        <v>7.1999999999999995E-2</v>
      </c>
      <c r="T104" s="90"/>
      <c r="U104" s="90"/>
      <c r="V104" s="119"/>
      <c r="W104" s="90"/>
      <c r="X104" s="90"/>
      <c r="Y104" s="106" t="s">
        <v>36</v>
      </c>
    </row>
    <row r="105" spans="1:79" ht="11.25" customHeight="1">
      <c r="A105" s="13">
        <v>153</v>
      </c>
      <c r="B105" s="12" t="s">
        <v>243</v>
      </c>
      <c r="C105" s="10">
        <v>8.1333333333333327E-2</v>
      </c>
      <c r="D105" s="10" t="s">
        <v>36</v>
      </c>
      <c r="E105" s="10">
        <v>0.19566666666666666</v>
      </c>
      <c r="F105" s="15"/>
      <c r="G105" s="15"/>
      <c r="H105" s="15">
        <v>8.1333333333333327E-2</v>
      </c>
      <c r="I105" s="15" t="s">
        <v>36</v>
      </c>
      <c r="J105" s="15" t="s">
        <v>36</v>
      </c>
      <c r="K105" s="15" t="s">
        <v>36</v>
      </c>
      <c r="L105" s="15" t="s">
        <v>36</v>
      </c>
      <c r="M105" s="14">
        <f t="shared" si="3"/>
        <v>153</v>
      </c>
      <c r="N105" s="15"/>
      <c r="O105" s="15" t="s">
        <v>36</v>
      </c>
      <c r="P105" s="15">
        <v>2.3000000000000003E-2</v>
      </c>
      <c r="Q105" s="15"/>
      <c r="R105" s="15">
        <v>0.10833333333333334</v>
      </c>
      <c r="S105" s="15">
        <v>8.7333333333333332E-2</v>
      </c>
      <c r="T105" s="15"/>
      <c r="U105" s="15"/>
      <c r="V105" s="15" t="s">
        <v>36</v>
      </c>
      <c r="W105" s="15"/>
      <c r="X105" s="15"/>
      <c r="Y105" s="15"/>
    </row>
    <row r="106" spans="1:79" s="74" customFormat="1" ht="11.25" customHeight="1">
      <c r="B106" s="75"/>
      <c r="C106" s="76" t="s">
        <v>594</v>
      </c>
      <c r="D106" s="76" t="s">
        <v>595</v>
      </c>
      <c r="E106" s="76" t="s">
        <v>596</v>
      </c>
      <c r="F106" s="77"/>
      <c r="G106" s="77"/>
      <c r="H106" s="77"/>
      <c r="I106" s="77"/>
      <c r="J106" s="77"/>
      <c r="K106" s="77"/>
      <c r="L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</row>
    <row r="107" spans="1:79" s="80" customFormat="1" ht="11.25" customHeight="1">
      <c r="A107" s="45" t="s">
        <v>95</v>
      </c>
      <c r="B107" s="78" t="s">
        <v>105</v>
      </c>
      <c r="C107" s="37" t="s">
        <v>597</v>
      </c>
      <c r="D107" s="37" t="s">
        <v>598</v>
      </c>
      <c r="E107" s="37" t="s">
        <v>598</v>
      </c>
      <c r="F107" s="69" t="s">
        <v>599</v>
      </c>
      <c r="G107" s="69" t="s">
        <v>600</v>
      </c>
      <c r="H107" s="69" t="s">
        <v>601</v>
      </c>
      <c r="I107" s="69" t="s">
        <v>602</v>
      </c>
      <c r="J107" s="69" t="s">
        <v>603</v>
      </c>
      <c r="K107" s="69" t="s">
        <v>604</v>
      </c>
      <c r="L107" s="69" t="s">
        <v>605</v>
      </c>
      <c r="M107" s="45" t="str">
        <f>A107</f>
        <v>Número do</v>
      </c>
      <c r="N107" s="69" t="s">
        <v>606</v>
      </c>
      <c r="O107" s="69" t="s">
        <v>607</v>
      </c>
      <c r="P107" s="69" t="s">
        <v>608</v>
      </c>
      <c r="Q107" s="69" t="s">
        <v>609</v>
      </c>
      <c r="R107" s="79" t="s">
        <v>610</v>
      </c>
      <c r="S107" s="79" t="s">
        <v>611</v>
      </c>
      <c r="T107" s="69" t="s">
        <v>612</v>
      </c>
      <c r="U107" s="69" t="s">
        <v>613</v>
      </c>
      <c r="V107" s="69" t="s">
        <v>614</v>
      </c>
      <c r="W107" s="69" t="s">
        <v>615</v>
      </c>
      <c r="X107" s="69" t="s">
        <v>616</v>
      </c>
      <c r="Y107" s="69" t="s">
        <v>617</v>
      </c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</row>
    <row r="108" spans="1:79" s="125" customFormat="1" ht="11.25" customHeight="1">
      <c r="A108" s="84" t="s">
        <v>104</v>
      </c>
      <c r="B108" s="81"/>
      <c r="C108" s="82" t="s">
        <v>109</v>
      </c>
      <c r="D108" s="82" t="s">
        <v>109</v>
      </c>
      <c r="E108" s="82" t="s">
        <v>109</v>
      </c>
      <c r="F108" s="83" t="s">
        <v>109</v>
      </c>
      <c r="G108" s="83" t="s">
        <v>109</v>
      </c>
      <c r="H108" s="83" t="s">
        <v>109</v>
      </c>
      <c r="I108" s="83" t="s">
        <v>109</v>
      </c>
      <c r="J108" s="83" t="s">
        <v>109</v>
      </c>
      <c r="K108" s="83" t="s">
        <v>109</v>
      </c>
      <c r="L108" s="83" t="s">
        <v>109</v>
      </c>
      <c r="M108" s="84" t="str">
        <f>A108</f>
        <v>Alimento</v>
      </c>
      <c r="N108" s="83" t="s">
        <v>109</v>
      </c>
      <c r="O108" s="83" t="s">
        <v>109</v>
      </c>
      <c r="P108" s="83" t="s">
        <v>109</v>
      </c>
      <c r="Q108" s="83" t="s">
        <v>109</v>
      </c>
      <c r="R108" s="83" t="s">
        <v>109</v>
      </c>
      <c r="S108" s="83" t="s">
        <v>109</v>
      </c>
      <c r="T108" s="83" t="s">
        <v>109</v>
      </c>
      <c r="U108" s="83" t="s">
        <v>109</v>
      </c>
      <c r="V108" s="83" t="s">
        <v>109</v>
      </c>
      <c r="W108" s="83" t="s">
        <v>109</v>
      </c>
      <c r="X108" s="83" t="s">
        <v>109</v>
      </c>
      <c r="Y108" s="83" t="s">
        <v>109</v>
      </c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  <c r="BI108" s="80"/>
      <c r="BJ108" s="80"/>
      <c r="BK108" s="80"/>
      <c r="BL108" s="80"/>
      <c r="BM108" s="80"/>
      <c r="BN108" s="80"/>
      <c r="BO108" s="80"/>
      <c r="BP108" s="80"/>
      <c r="BQ108" s="80"/>
      <c r="BR108" s="80"/>
      <c r="BS108" s="80"/>
      <c r="BT108" s="80"/>
      <c r="BU108" s="80"/>
      <c r="BV108" s="80"/>
      <c r="BW108" s="80"/>
      <c r="BX108" s="80"/>
      <c r="BY108" s="80"/>
      <c r="BZ108" s="80"/>
      <c r="CA108" s="80"/>
    </row>
    <row r="109" spans="1:79" ht="11.25" customHeight="1">
      <c r="A109" s="13">
        <f>A105+1</f>
        <v>154</v>
      </c>
      <c r="B109" s="12" t="s">
        <v>244</v>
      </c>
      <c r="C109" s="10">
        <v>0.12433333333333335</v>
      </c>
      <c r="D109" s="10">
        <v>0.22233333333333336</v>
      </c>
      <c r="E109" s="10">
        <v>0.21133333333333335</v>
      </c>
      <c r="F109" s="15"/>
      <c r="G109" s="15"/>
      <c r="H109" s="87">
        <v>9.6333333333333326E-2</v>
      </c>
      <c r="I109" s="87">
        <v>2.8000000000000001E-2</v>
      </c>
      <c r="J109" s="15" t="s">
        <v>36</v>
      </c>
      <c r="K109" s="15" t="s">
        <v>36</v>
      </c>
      <c r="L109" s="15" t="s">
        <v>36</v>
      </c>
      <c r="M109" s="14">
        <f t="shared" si="3"/>
        <v>154</v>
      </c>
      <c r="N109" s="15"/>
      <c r="O109" s="15"/>
      <c r="P109" s="87">
        <v>0.22233333333333336</v>
      </c>
      <c r="Q109" s="87"/>
      <c r="R109" s="87">
        <v>0.19833333333333333</v>
      </c>
      <c r="S109" s="87">
        <v>1.2999999999999999E-2</v>
      </c>
      <c r="T109" s="87"/>
      <c r="U109" s="87"/>
      <c r="V109" s="87"/>
      <c r="W109" s="87"/>
      <c r="X109" s="87" t="s">
        <v>36</v>
      </c>
      <c r="Y109" s="87" t="s">
        <v>36</v>
      </c>
    </row>
    <row r="110" spans="1:79" ht="11.25" customHeight="1">
      <c r="A110" s="13">
        <f t="shared" si="4"/>
        <v>155</v>
      </c>
      <c r="B110" s="12" t="s">
        <v>245</v>
      </c>
      <c r="C110" s="10">
        <v>0.1</v>
      </c>
      <c r="D110" s="10">
        <v>0.1</v>
      </c>
      <c r="E110" s="10">
        <v>0.3</v>
      </c>
      <c r="F110" s="15" t="s">
        <v>36</v>
      </c>
      <c r="G110" s="15" t="s">
        <v>36</v>
      </c>
      <c r="H110" s="15">
        <v>0.13</v>
      </c>
      <c r="I110" s="15">
        <v>0.02</v>
      </c>
      <c r="J110" s="15">
        <v>0.02</v>
      </c>
      <c r="K110" s="15">
        <v>0.02</v>
      </c>
      <c r="L110" s="15" t="s">
        <v>36</v>
      </c>
      <c r="M110" s="14">
        <f t="shared" si="3"/>
        <v>155</v>
      </c>
      <c r="N110" s="15"/>
      <c r="O110" s="15" t="s">
        <v>147</v>
      </c>
      <c r="P110" s="15">
        <v>0.04</v>
      </c>
      <c r="Q110" s="15"/>
      <c r="R110" s="15">
        <v>7.0000000000000007E-2</v>
      </c>
      <c r="S110" s="15">
        <v>0.26</v>
      </c>
      <c r="T110" s="15"/>
      <c r="U110" s="15"/>
      <c r="V110" s="15"/>
      <c r="W110" s="15"/>
      <c r="X110" s="15"/>
      <c r="Y110" s="15"/>
    </row>
    <row r="111" spans="1:79" ht="11.25" customHeight="1">
      <c r="A111" s="13">
        <f t="shared" si="4"/>
        <v>156</v>
      </c>
      <c r="B111" s="12" t="s">
        <v>246</v>
      </c>
      <c r="C111" s="10">
        <v>0.2</v>
      </c>
      <c r="D111" s="10">
        <v>0.1</v>
      </c>
      <c r="E111" s="10">
        <v>0.4</v>
      </c>
      <c r="F111" s="15" t="s">
        <v>36</v>
      </c>
      <c r="G111" s="15" t="s">
        <v>36</v>
      </c>
      <c r="H111" s="15">
        <v>0.18</v>
      </c>
      <c r="I111" s="15">
        <v>0.04</v>
      </c>
      <c r="J111" s="15">
        <v>0.02</v>
      </c>
      <c r="K111" s="15" t="s">
        <v>36</v>
      </c>
      <c r="L111" s="15">
        <v>0.01</v>
      </c>
      <c r="M111" s="14">
        <f t="shared" si="3"/>
        <v>156</v>
      </c>
      <c r="N111" s="15"/>
      <c r="O111" s="15">
        <v>0.02</v>
      </c>
      <c r="P111" s="15">
        <v>0.05</v>
      </c>
      <c r="Q111" s="15"/>
      <c r="R111" s="15">
        <v>0.12</v>
      </c>
      <c r="S111" s="15">
        <v>0.25</v>
      </c>
      <c r="T111" s="15"/>
      <c r="U111" s="15"/>
      <c r="V111" s="15"/>
      <c r="W111" s="15"/>
      <c r="X111" s="15"/>
      <c r="Y111" s="15"/>
    </row>
    <row r="112" spans="1:79" ht="11.25" customHeight="1">
      <c r="A112" s="13">
        <v>159</v>
      </c>
      <c r="B112" s="12" t="s">
        <v>249</v>
      </c>
      <c r="C112" s="10">
        <v>0.1</v>
      </c>
      <c r="D112" s="10">
        <v>0.1</v>
      </c>
      <c r="E112" s="10">
        <v>0.2</v>
      </c>
      <c r="F112" s="15" t="s">
        <v>36</v>
      </c>
      <c r="G112" s="15" t="s">
        <v>36</v>
      </c>
      <c r="H112" s="15">
        <v>0.06</v>
      </c>
      <c r="I112" s="15">
        <v>0.02</v>
      </c>
      <c r="J112" s="15" t="s">
        <v>36</v>
      </c>
      <c r="K112" s="15" t="s">
        <v>36</v>
      </c>
      <c r="L112" s="15" t="s">
        <v>36</v>
      </c>
      <c r="M112" s="14">
        <f t="shared" si="3"/>
        <v>159</v>
      </c>
      <c r="N112" s="15"/>
      <c r="O112" s="15" t="s">
        <v>36</v>
      </c>
      <c r="P112" s="15">
        <v>0.09</v>
      </c>
      <c r="Q112" s="15" t="s">
        <v>36</v>
      </c>
      <c r="R112" s="15">
        <v>0.17</v>
      </c>
      <c r="S112" s="15">
        <v>0.02</v>
      </c>
      <c r="T112" s="15"/>
      <c r="U112" s="15"/>
      <c r="V112" s="15"/>
      <c r="W112" s="15"/>
      <c r="X112" s="15" t="s">
        <v>36</v>
      </c>
      <c r="Y112" s="15" t="s">
        <v>36</v>
      </c>
    </row>
    <row r="113" spans="1:25" ht="11.25" customHeight="1">
      <c r="C113" s="10"/>
      <c r="D113" s="10"/>
      <c r="E113" s="10"/>
      <c r="F113" s="15"/>
      <c r="G113" s="15"/>
      <c r="H113" s="15"/>
      <c r="I113" s="15"/>
      <c r="J113" s="15"/>
      <c r="K113" s="15"/>
      <c r="L113" s="15"/>
      <c r="M113" s="14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ht="11.25" customHeight="1">
      <c r="A114" s="150" t="s">
        <v>618</v>
      </c>
      <c r="B114" s="15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4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ht="11.25" customHeight="1">
      <c r="A115" s="13">
        <v>163</v>
      </c>
      <c r="B115" s="12" t="s">
        <v>256</v>
      </c>
      <c r="C115" s="10">
        <v>2.2999999999999998</v>
      </c>
      <c r="D115" s="10">
        <v>4.3</v>
      </c>
      <c r="E115" s="10">
        <v>1.4</v>
      </c>
      <c r="F115" s="15"/>
      <c r="G115" s="15">
        <v>0.01</v>
      </c>
      <c r="H115" s="15">
        <v>2.2000000000000002</v>
      </c>
      <c r="I115" s="15">
        <v>0.1</v>
      </c>
      <c r="J115" s="15">
        <v>0.02</v>
      </c>
      <c r="K115" s="15"/>
      <c r="L115" s="15"/>
      <c r="M115" s="14">
        <f t="shared" si="3"/>
        <v>163</v>
      </c>
      <c r="N115" s="15"/>
      <c r="O115" s="15">
        <v>0.2</v>
      </c>
      <c r="P115" s="15">
        <v>4.12</v>
      </c>
      <c r="Q115" s="15">
        <v>0.02</v>
      </c>
      <c r="R115" s="15">
        <v>1.29</v>
      </c>
      <c r="S115" s="15">
        <v>0.08</v>
      </c>
      <c r="T115" s="15"/>
      <c r="U115" s="15"/>
      <c r="V115" s="15"/>
      <c r="W115" s="15"/>
      <c r="X115" s="15"/>
      <c r="Y115" s="15"/>
    </row>
    <row r="116" spans="1:25" ht="11.25" customHeight="1">
      <c r="A116" s="13">
        <v>166</v>
      </c>
      <c r="B116" s="12" t="s">
        <v>258</v>
      </c>
      <c r="C116" s="10">
        <v>0.3</v>
      </c>
      <c r="D116" s="10">
        <v>0.1</v>
      </c>
      <c r="E116" s="10">
        <v>0.1</v>
      </c>
      <c r="F116" s="15"/>
      <c r="G116" s="15"/>
      <c r="H116" s="15">
        <v>0.3</v>
      </c>
      <c r="I116" s="15">
        <v>0.03</v>
      </c>
      <c r="J116" s="15"/>
      <c r="K116" s="15"/>
      <c r="L116" s="15"/>
      <c r="M116" s="14">
        <f t="shared" si="3"/>
        <v>166</v>
      </c>
      <c r="N116" s="15"/>
      <c r="O116" s="15"/>
      <c r="P116" s="15">
        <v>0.11</v>
      </c>
      <c r="Q116" s="15"/>
      <c r="R116" s="15">
        <v>0.1</v>
      </c>
      <c r="S116" s="15">
        <v>0.02</v>
      </c>
      <c r="T116" s="15"/>
      <c r="U116" s="15"/>
      <c r="V116" s="15"/>
      <c r="W116" s="15"/>
      <c r="X116" s="15"/>
      <c r="Y116" s="15"/>
    </row>
    <row r="117" spans="1:25" ht="11.25" customHeight="1">
      <c r="A117" s="13">
        <f t="shared" ref="A117:A127" si="5">A116+1</f>
        <v>167</v>
      </c>
      <c r="B117" s="12" t="s">
        <v>259</v>
      </c>
      <c r="C117" s="10">
        <v>0.7</v>
      </c>
      <c r="D117" s="10">
        <v>1.9</v>
      </c>
      <c r="E117" s="10">
        <v>0.3</v>
      </c>
      <c r="F117" s="15"/>
      <c r="G117" s="15" t="s">
        <v>36</v>
      </c>
      <c r="H117" s="15">
        <v>0.57999999999999996</v>
      </c>
      <c r="I117" s="15">
        <v>7.0000000000000007E-2</v>
      </c>
      <c r="J117" s="15" t="s">
        <v>36</v>
      </c>
      <c r="K117" s="15"/>
      <c r="L117" s="15"/>
      <c r="M117" s="14">
        <f t="shared" si="3"/>
        <v>167</v>
      </c>
      <c r="N117" s="15"/>
      <c r="O117" s="15">
        <v>7.0000000000000007E-2</v>
      </c>
      <c r="P117" s="15">
        <v>1.88</v>
      </c>
      <c r="Q117" s="15" t="s">
        <v>36</v>
      </c>
      <c r="R117" s="15">
        <v>0.3</v>
      </c>
      <c r="S117" s="15">
        <v>0.02</v>
      </c>
      <c r="T117" s="15"/>
      <c r="U117" s="15"/>
      <c r="V117" s="15"/>
      <c r="W117" s="15"/>
      <c r="X117" s="15"/>
      <c r="Y117" s="15"/>
    </row>
    <row r="118" spans="1:25" s="98" customFormat="1" ht="11.25" customHeight="1">
      <c r="A118" s="13">
        <f t="shared" si="5"/>
        <v>168</v>
      </c>
      <c r="B118" s="98" t="s">
        <v>71</v>
      </c>
      <c r="C118" s="107">
        <v>0.73133333333333339</v>
      </c>
      <c r="D118" s="107">
        <v>2.0139999999999998</v>
      </c>
      <c r="E118" s="107">
        <v>0.37699999999999995</v>
      </c>
      <c r="F118" s="119"/>
      <c r="G118" s="119" t="s">
        <v>36</v>
      </c>
      <c r="H118" s="119">
        <v>0.65666666666666673</v>
      </c>
      <c r="I118" s="119">
        <v>6.8666666666666668E-2</v>
      </c>
      <c r="J118" s="119" t="s">
        <v>36</v>
      </c>
      <c r="K118" s="119"/>
      <c r="L118" s="119"/>
      <c r="M118" s="14">
        <f t="shared" si="3"/>
        <v>168</v>
      </c>
      <c r="N118" s="119"/>
      <c r="O118" s="119">
        <v>8.3333333333333329E-2</v>
      </c>
      <c r="P118" s="119">
        <v>1.9306666666666665</v>
      </c>
      <c r="Q118" s="119"/>
      <c r="R118" s="119">
        <v>0.35399999999999993</v>
      </c>
      <c r="S118" s="119">
        <v>2.3000000000000003E-2</v>
      </c>
      <c r="T118" s="119"/>
      <c r="U118" s="119"/>
      <c r="V118" s="119"/>
      <c r="W118" s="119"/>
      <c r="X118" s="119"/>
      <c r="Y118" s="119"/>
    </row>
    <row r="119" spans="1:25" ht="11.25" customHeight="1">
      <c r="A119" s="13">
        <v>173</v>
      </c>
      <c r="B119" s="12" t="s">
        <v>264</v>
      </c>
      <c r="C119" s="10">
        <v>0.1</v>
      </c>
      <c r="D119" s="10" t="s">
        <v>36</v>
      </c>
      <c r="E119" s="10">
        <v>0.1</v>
      </c>
      <c r="F119" s="15"/>
      <c r="G119" s="15"/>
      <c r="H119" s="15">
        <v>7.0000000000000007E-2</v>
      </c>
      <c r="I119" s="15">
        <v>0.02</v>
      </c>
      <c r="J119" s="15">
        <v>0.01</v>
      </c>
      <c r="K119" s="15"/>
      <c r="L119" s="15"/>
      <c r="M119" s="14">
        <f t="shared" si="3"/>
        <v>173</v>
      </c>
      <c r="N119" s="15"/>
      <c r="O119" s="15"/>
      <c r="P119" s="15">
        <v>0.03</v>
      </c>
      <c r="Q119" s="15">
        <v>0.01</v>
      </c>
      <c r="R119" s="15">
        <v>7.0000000000000007E-2</v>
      </c>
      <c r="S119" s="15">
        <v>0.01</v>
      </c>
      <c r="T119" s="15"/>
      <c r="U119" s="15"/>
      <c r="V119" s="15"/>
      <c r="W119" s="15"/>
      <c r="X119" s="15"/>
      <c r="Y119" s="15"/>
    </row>
    <row r="120" spans="1:25" ht="11.25" customHeight="1">
      <c r="A120" s="13">
        <f t="shared" si="5"/>
        <v>174</v>
      </c>
      <c r="B120" s="12" t="s">
        <v>265</v>
      </c>
      <c r="C120" s="10">
        <v>0.1</v>
      </c>
      <c r="D120" s="10" t="s">
        <v>36</v>
      </c>
      <c r="E120" s="10">
        <v>0.1</v>
      </c>
      <c r="F120" s="15"/>
      <c r="G120" s="15"/>
      <c r="H120" s="15">
        <v>0.09</v>
      </c>
      <c r="I120" s="15">
        <v>0.03</v>
      </c>
      <c r="J120" s="15" t="s">
        <v>36</v>
      </c>
      <c r="K120" s="15" t="s">
        <v>36</v>
      </c>
      <c r="L120" s="15" t="s">
        <v>36</v>
      </c>
      <c r="M120" s="14">
        <f t="shared" si="3"/>
        <v>174</v>
      </c>
      <c r="N120" s="15"/>
      <c r="O120" s="15"/>
      <c r="P120" s="15">
        <v>0.01</v>
      </c>
      <c r="Q120" s="15"/>
      <c r="R120" s="15">
        <v>0.06</v>
      </c>
      <c r="S120" s="15">
        <v>0.04</v>
      </c>
      <c r="T120" s="15"/>
      <c r="U120" s="15"/>
      <c r="V120" s="15"/>
      <c r="W120" s="15"/>
      <c r="X120" s="15"/>
      <c r="Y120" s="15"/>
    </row>
    <row r="121" spans="1:25" ht="11.25" customHeight="1">
      <c r="A121" s="13">
        <v>191</v>
      </c>
      <c r="B121" s="12" t="s">
        <v>280</v>
      </c>
      <c r="C121" s="10">
        <v>0.2</v>
      </c>
      <c r="D121" s="10" t="s">
        <v>36</v>
      </c>
      <c r="E121" s="10">
        <v>0.1</v>
      </c>
      <c r="F121" s="15"/>
      <c r="G121" s="15">
        <v>0.01</v>
      </c>
      <c r="H121" s="15">
        <v>0.11</v>
      </c>
      <c r="I121" s="15">
        <v>0.02</v>
      </c>
      <c r="J121" s="15"/>
      <c r="K121" s="15" t="s">
        <v>36</v>
      </c>
      <c r="L121" s="15" t="s">
        <v>36</v>
      </c>
      <c r="M121" s="14">
        <f t="shared" si="3"/>
        <v>191</v>
      </c>
      <c r="N121" s="15"/>
      <c r="O121" s="15"/>
      <c r="P121" s="15">
        <v>0.02</v>
      </c>
      <c r="Q121" s="15"/>
      <c r="R121" s="15">
        <v>7.0000000000000007E-2</v>
      </c>
      <c r="S121" s="15">
        <v>0.03</v>
      </c>
      <c r="T121" s="15"/>
      <c r="U121" s="15"/>
      <c r="V121" s="15"/>
      <c r="W121" s="15"/>
      <c r="X121" s="15"/>
      <c r="Y121" s="15"/>
    </row>
    <row r="122" spans="1:25" ht="11.25" customHeight="1">
      <c r="A122" s="13">
        <f t="shared" si="5"/>
        <v>192</v>
      </c>
      <c r="B122" s="71" t="s">
        <v>281</v>
      </c>
      <c r="C122" s="10">
        <v>0.4</v>
      </c>
      <c r="D122" s="10">
        <v>0.2</v>
      </c>
      <c r="E122" s="10">
        <v>0.1</v>
      </c>
      <c r="F122" s="15"/>
      <c r="G122" s="117" t="s">
        <v>36</v>
      </c>
      <c r="H122" s="117">
        <v>0.37</v>
      </c>
      <c r="I122" s="117">
        <v>0.04</v>
      </c>
      <c r="J122" s="117" t="s">
        <v>36</v>
      </c>
      <c r="K122" s="117" t="s">
        <v>36</v>
      </c>
      <c r="L122" s="117" t="s">
        <v>36</v>
      </c>
      <c r="M122" s="14">
        <f t="shared" si="3"/>
        <v>192</v>
      </c>
      <c r="N122" s="15"/>
      <c r="O122" s="15">
        <v>0.01</v>
      </c>
      <c r="P122" s="15">
        <v>0.2</v>
      </c>
      <c r="Q122" s="15"/>
      <c r="R122" s="117">
        <v>0.03</v>
      </c>
      <c r="S122" s="117">
        <v>0.09</v>
      </c>
      <c r="T122" s="15"/>
      <c r="U122" s="15"/>
      <c r="V122" s="15"/>
      <c r="W122" s="15"/>
      <c r="X122" s="15"/>
      <c r="Y122" s="117"/>
    </row>
    <row r="123" spans="1:25" ht="11.25" customHeight="1">
      <c r="A123" s="13">
        <f t="shared" si="5"/>
        <v>193</v>
      </c>
      <c r="B123" s="12" t="s">
        <v>282</v>
      </c>
      <c r="C123" s="10">
        <v>0.3</v>
      </c>
      <c r="D123" s="10">
        <v>0.1</v>
      </c>
      <c r="E123" s="10" t="s">
        <v>36</v>
      </c>
      <c r="F123" s="15"/>
      <c r="G123" s="15" t="s">
        <v>36</v>
      </c>
      <c r="H123" s="15">
        <v>0.26</v>
      </c>
      <c r="I123" s="15">
        <v>0.03</v>
      </c>
      <c r="J123" s="15" t="s">
        <v>36</v>
      </c>
      <c r="K123" s="15" t="s">
        <v>36</v>
      </c>
      <c r="L123" s="15" t="s">
        <v>36</v>
      </c>
      <c r="M123" s="14">
        <f t="shared" si="3"/>
        <v>193</v>
      </c>
      <c r="N123" s="15"/>
      <c r="O123" s="15" t="s">
        <v>36</v>
      </c>
      <c r="P123" s="15">
        <v>0.13</v>
      </c>
      <c r="Q123" s="15" t="s">
        <v>36</v>
      </c>
      <c r="R123" s="15">
        <v>0.01</v>
      </c>
      <c r="S123" s="15">
        <v>0.03</v>
      </c>
      <c r="T123" s="15"/>
      <c r="U123" s="15"/>
      <c r="V123" s="15"/>
      <c r="W123" s="15"/>
      <c r="X123" s="15" t="s">
        <v>36</v>
      </c>
      <c r="Y123" s="15"/>
    </row>
    <row r="124" spans="1:25" ht="11.25" customHeight="1">
      <c r="A124" s="13">
        <v>196</v>
      </c>
      <c r="B124" s="12" t="s">
        <v>285</v>
      </c>
      <c r="C124" s="10">
        <v>0.1</v>
      </c>
      <c r="D124" s="10" t="s">
        <v>36</v>
      </c>
      <c r="E124" s="10" t="s">
        <v>36</v>
      </c>
      <c r="F124" s="15"/>
      <c r="G124" s="15"/>
      <c r="H124" s="15">
        <v>0.08</v>
      </c>
      <c r="I124" s="117" t="s">
        <v>36</v>
      </c>
      <c r="J124" s="117" t="s">
        <v>36</v>
      </c>
      <c r="K124" s="117" t="s">
        <v>36</v>
      </c>
      <c r="L124" s="117" t="s">
        <v>36</v>
      </c>
      <c r="M124" s="14">
        <f t="shared" si="3"/>
        <v>196</v>
      </c>
      <c r="N124" s="15"/>
      <c r="O124" s="15"/>
      <c r="P124" s="15">
        <v>0.02</v>
      </c>
      <c r="Q124" s="15"/>
      <c r="R124" s="15">
        <v>0.01</v>
      </c>
      <c r="S124" s="15">
        <v>0.02</v>
      </c>
      <c r="T124" s="15"/>
      <c r="U124" s="15"/>
      <c r="V124" s="15"/>
      <c r="W124" s="15"/>
      <c r="X124" s="15"/>
      <c r="Y124" s="15"/>
    </row>
    <row r="125" spans="1:25" ht="11.25" customHeight="1">
      <c r="A125" s="13">
        <f t="shared" si="5"/>
        <v>197</v>
      </c>
      <c r="B125" s="12" t="s">
        <v>662</v>
      </c>
      <c r="C125" s="10">
        <v>5.6666666666666671E-2</v>
      </c>
      <c r="D125" s="10" t="s">
        <v>36</v>
      </c>
      <c r="E125" s="10">
        <v>0.23199999999999998</v>
      </c>
      <c r="F125" s="15"/>
      <c r="G125" s="15"/>
      <c r="H125" s="15">
        <v>4.0333333333333332E-2</v>
      </c>
      <c r="I125" s="117">
        <v>1.6333333333333335E-2</v>
      </c>
      <c r="J125" s="117" t="s">
        <v>36</v>
      </c>
      <c r="K125" s="117"/>
      <c r="L125" s="117" t="s">
        <v>36</v>
      </c>
      <c r="M125" s="14">
        <f t="shared" si="3"/>
        <v>197</v>
      </c>
      <c r="N125" s="15"/>
      <c r="O125" s="15"/>
      <c r="P125" s="15">
        <v>3.2000000000000001E-2</v>
      </c>
      <c r="Q125" s="15"/>
      <c r="R125" s="15">
        <v>0.23199999999999998</v>
      </c>
      <c r="S125" s="117" t="s">
        <v>36</v>
      </c>
      <c r="T125" s="15"/>
      <c r="U125" s="15"/>
      <c r="V125" s="15"/>
      <c r="W125" s="15"/>
      <c r="X125" s="15"/>
      <c r="Y125" s="15"/>
    </row>
    <row r="126" spans="1:25" ht="11.25" customHeight="1">
      <c r="A126" s="13">
        <v>200</v>
      </c>
      <c r="B126" s="12" t="s">
        <v>663</v>
      </c>
      <c r="C126" s="85">
        <v>5.3666666666666661E-2</v>
      </c>
      <c r="D126" s="88" t="s">
        <v>36</v>
      </c>
      <c r="E126" s="85">
        <v>0.25666666666666665</v>
      </c>
      <c r="F126" s="86"/>
      <c r="G126" s="86"/>
      <c r="H126" s="86">
        <v>3.6333333333333336E-2</v>
      </c>
      <c r="I126" s="86">
        <v>1.7333333333333333E-2</v>
      </c>
      <c r="J126" s="87" t="s">
        <v>36</v>
      </c>
      <c r="K126" s="86"/>
      <c r="L126" s="87" t="s">
        <v>36</v>
      </c>
      <c r="M126" s="14">
        <f t="shared" si="3"/>
        <v>200</v>
      </c>
      <c r="N126" s="86"/>
      <c r="O126" s="86"/>
      <c r="P126" s="86">
        <v>4.4333333333333336E-2</v>
      </c>
      <c r="Q126" s="86"/>
      <c r="R126" s="86">
        <v>0.25666666666666665</v>
      </c>
      <c r="S126" s="87" t="s">
        <v>36</v>
      </c>
      <c r="T126" s="86"/>
      <c r="U126" s="86"/>
      <c r="V126" s="86"/>
      <c r="W126" s="86"/>
      <c r="X126" s="86"/>
      <c r="Y126" s="86"/>
    </row>
    <row r="127" spans="1:25" ht="11.25" customHeight="1">
      <c r="A127" s="13">
        <f t="shared" si="5"/>
        <v>201</v>
      </c>
      <c r="B127" s="12" t="s">
        <v>287</v>
      </c>
      <c r="C127" s="10" t="s">
        <v>36</v>
      </c>
      <c r="D127" s="10">
        <v>0.1</v>
      </c>
      <c r="E127" s="10" t="s">
        <v>36</v>
      </c>
      <c r="F127" s="15"/>
      <c r="G127" s="15"/>
      <c r="H127" s="15">
        <v>0.05</v>
      </c>
      <c r="I127" s="15" t="s">
        <v>36</v>
      </c>
      <c r="J127" s="15"/>
      <c r="K127" s="15"/>
      <c r="L127" s="15"/>
      <c r="M127" s="14">
        <f t="shared" si="3"/>
        <v>201</v>
      </c>
      <c r="N127" s="15"/>
      <c r="O127" s="15"/>
      <c r="P127" s="15">
        <v>0.08</v>
      </c>
      <c r="Q127" s="15"/>
      <c r="R127" s="15">
        <v>0.01</v>
      </c>
      <c r="S127" s="15">
        <v>0.02</v>
      </c>
      <c r="T127" s="15"/>
      <c r="U127" s="15"/>
      <c r="V127" s="15"/>
      <c r="W127" s="15"/>
      <c r="X127" s="15"/>
      <c r="Y127" s="15"/>
    </row>
    <row r="128" spans="1:25" ht="11.25" customHeight="1">
      <c r="A128" s="13">
        <v>204</v>
      </c>
      <c r="B128" s="12" t="s">
        <v>290</v>
      </c>
      <c r="C128" s="10">
        <v>0.1</v>
      </c>
      <c r="D128" s="10">
        <v>0.1</v>
      </c>
      <c r="E128" s="10" t="s">
        <v>36</v>
      </c>
      <c r="F128" s="15"/>
      <c r="G128" s="15"/>
      <c r="H128" s="15">
        <v>0.09</v>
      </c>
      <c r="I128" s="15" t="s">
        <v>36</v>
      </c>
      <c r="J128" s="15" t="s">
        <v>36</v>
      </c>
      <c r="K128" s="15" t="s">
        <v>36</v>
      </c>
      <c r="L128" s="15" t="s">
        <v>36</v>
      </c>
      <c r="M128" s="14">
        <f t="shared" si="3"/>
        <v>204</v>
      </c>
      <c r="N128" s="15"/>
      <c r="O128" s="15" t="s">
        <v>36</v>
      </c>
      <c r="P128" s="15">
        <v>7.0000000000000007E-2</v>
      </c>
      <c r="Q128" s="15"/>
      <c r="R128" s="15" t="s">
        <v>36</v>
      </c>
      <c r="S128" s="15">
        <v>0.02</v>
      </c>
      <c r="T128" s="15"/>
      <c r="U128" s="15"/>
      <c r="V128" s="15"/>
      <c r="W128" s="15"/>
      <c r="X128" s="15"/>
      <c r="Y128" s="15"/>
    </row>
    <row r="129" spans="1:79" ht="11.25" customHeight="1">
      <c r="A129" s="13">
        <v>207</v>
      </c>
      <c r="B129" s="12" t="s">
        <v>292</v>
      </c>
      <c r="C129" s="10">
        <v>5.8333333333333327E-2</v>
      </c>
      <c r="D129" s="10">
        <v>9.9000000000000019E-2</v>
      </c>
      <c r="E129" s="10">
        <v>0.34866666666666662</v>
      </c>
      <c r="F129" s="15"/>
      <c r="G129" s="15"/>
      <c r="H129" s="15">
        <v>3.5666666666666673E-2</v>
      </c>
      <c r="I129" s="15">
        <v>2.2666666666666668E-2</v>
      </c>
      <c r="J129" s="15" t="s">
        <v>36</v>
      </c>
      <c r="K129" s="15"/>
      <c r="L129" s="15"/>
      <c r="M129" s="14">
        <f t="shared" si="3"/>
        <v>207</v>
      </c>
      <c r="N129" s="15"/>
      <c r="O129" s="15" t="s">
        <v>36</v>
      </c>
      <c r="P129" s="15">
        <v>9.9000000000000019E-2</v>
      </c>
      <c r="Q129" s="15"/>
      <c r="R129" s="15">
        <v>0.06</v>
      </c>
      <c r="S129" s="15">
        <v>0.28866666666666663</v>
      </c>
      <c r="T129" s="15"/>
      <c r="U129" s="15"/>
      <c r="V129" s="15"/>
      <c r="W129" s="15"/>
      <c r="X129" s="15"/>
      <c r="Y129" s="15"/>
    </row>
    <row r="130" spans="1:79" ht="11.25" customHeight="1">
      <c r="A130" s="13">
        <v>221</v>
      </c>
      <c r="B130" s="71" t="s">
        <v>664</v>
      </c>
      <c r="C130" s="10">
        <v>0.1</v>
      </c>
      <c r="D130" s="10" t="s">
        <v>36</v>
      </c>
      <c r="E130" s="10" t="s">
        <v>36</v>
      </c>
      <c r="F130" s="15"/>
      <c r="G130" s="15" t="s">
        <v>36</v>
      </c>
      <c r="H130" s="117">
        <v>0.04</v>
      </c>
      <c r="I130" s="117">
        <v>0.02</v>
      </c>
      <c r="J130" s="15" t="s">
        <v>36</v>
      </c>
      <c r="K130" s="15" t="s">
        <v>36</v>
      </c>
      <c r="L130" s="15" t="s">
        <v>36</v>
      </c>
      <c r="M130" s="14">
        <f t="shared" si="3"/>
        <v>221</v>
      </c>
      <c r="N130" s="15"/>
      <c r="O130" s="15" t="s">
        <v>36</v>
      </c>
      <c r="P130" s="15">
        <v>0.02</v>
      </c>
      <c r="Q130" s="15"/>
      <c r="R130" s="117">
        <v>0.04</v>
      </c>
      <c r="S130" s="117">
        <v>0.01</v>
      </c>
      <c r="T130" s="15"/>
      <c r="U130" s="15"/>
      <c r="V130" s="15"/>
      <c r="W130" s="15"/>
      <c r="X130" s="15"/>
      <c r="Y130" s="117"/>
    </row>
    <row r="131" spans="1:79" ht="11.25" customHeight="1">
      <c r="A131" s="13">
        <v>223</v>
      </c>
      <c r="B131" s="12" t="s">
        <v>305</v>
      </c>
      <c r="C131" s="10">
        <v>7.1</v>
      </c>
      <c r="D131" s="10">
        <v>25.3</v>
      </c>
      <c r="E131" s="10">
        <v>6.5</v>
      </c>
      <c r="F131" s="15"/>
      <c r="G131" s="15">
        <v>0.04</v>
      </c>
      <c r="H131" s="15">
        <v>6.01</v>
      </c>
      <c r="I131" s="15">
        <v>0.97</v>
      </c>
      <c r="J131" s="15">
        <v>0.05</v>
      </c>
      <c r="K131" s="15"/>
      <c r="L131" s="15"/>
      <c r="M131" s="14">
        <f t="shared" si="3"/>
        <v>223</v>
      </c>
      <c r="N131" s="15"/>
      <c r="O131" s="15">
        <v>0.67</v>
      </c>
      <c r="P131" s="15">
        <v>24.57</v>
      </c>
      <c r="Q131" s="15">
        <v>0.04</v>
      </c>
      <c r="R131" s="15">
        <v>6.18</v>
      </c>
      <c r="S131" s="15">
        <v>0.3</v>
      </c>
      <c r="T131" s="15"/>
      <c r="U131" s="15"/>
      <c r="V131" s="15"/>
      <c r="W131" s="15"/>
      <c r="X131" s="15"/>
      <c r="Y131" s="15"/>
    </row>
    <row r="132" spans="1:79" ht="11.25" customHeight="1">
      <c r="A132" s="13">
        <v>228</v>
      </c>
      <c r="B132" s="12" t="s">
        <v>306</v>
      </c>
      <c r="C132" s="10">
        <v>0.1</v>
      </c>
      <c r="D132" s="10">
        <v>0.1</v>
      </c>
      <c r="E132" s="10" t="s">
        <v>36</v>
      </c>
      <c r="F132" s="15" t="s">
        <v>36</v>
      </c>
      <c r="G132" s="15" t="s">
        <v>36</v>
      </c>
      <c r="H132" s="15">
        <v>7.0000000000000007E-2</v>
      </c>
      <c r="I132" s="15" t="s">
        <v>36</v>
      </c>
      <c r="J132" s="15" t="s">
        <v>36</v>
      </c>
      <c r="K132" s="15" t="s">
        <v>36</v>
      </c>
      <c r="L132" s="15" t="s">
        <v>36</v>
      </c>
      <c r="M132" s="14">
        <f t="shared" si="3"/>
        <v>228</v>
      </c>
      <c r="N132" s="15"/>
      <c r="O132" s="15">
        <v>0.04</v>
      </c>
      <c r="P132" s="15">
        <v>0.05</v>
      </c>
      <c r="Q132" s="15" t="s">
        <v>36</v>
      </c>
      <c r="R132" s="15">
        <v>0.02</v>
      </c>
      <c r="S132" s="15">
        <v>0.02</v>
      </c>
      <c r="T132" s="15"/>
      <c r="U132" s="15"/>
      <c r="V132" s="15"/>
      <c r="W132" s="15"/>
      <c r="X132" s="15"/>
      <c r="Y132" s="15"/>
    </row>
    <row r="133" spans="1:79" ht="11.25" customHeight="1">
      <c r="A133" s="13">
        <v>230</v>
      </c>
      <c r="B133" s="71" t="s">
        <v>307</v>
      </c>
      <c r="C133" s="10">
        <v>0.1</v>
      </c>
      <c r="D133" s="10">
        <v>0.1</v>
      </c>
      <c r="E133" s="10" t="s">
        <v>36</v>
      </c>
      <c r="F133" s="15"/>
      <c r="G133" s="15">
        <v>0.01</v>
      </c>
      <c r="H133" s="15">
        <v>7.0000000000000007E-2</v>
      </c>
      <c r="I133" s="15" t="s">
        <v>36</v>
      </c>
      <c r="J133" s="15"/>
      <c r="K133" s="15"/>
      <c r="L133" s="15"/>
      <c r="M133" s="14">
        <f t="shared" si="3"/>
        <v>230</v>
      </c>
      <c r="N133" s="15"/>
      <c r="O133" s="15">
        <v>0.03</v>
      </c>
      <c r="P133" s="15">
        <v>0.05</v>
      </c>
      <c r="Q133" s="15"/>
      <c r="R133" s="15">
        <v>0.01</v>
      </c>
      <c r="S133" s="15">
        <v>0.02</v>
      </c>
      <c r="T133" s="15"/>
      <c r="U133" s="15"/>
      <c r="V133" s="15"/>
      <c r="W133" s="15"/>
      <c r="X133" s="15"/>
      <c r="Y133" s="15"/>
    </row>
    <row r="134" spans="1:79" ht="11.25" customHeight="1">
      <c r="A134" s="13">
        <f>A133+1</f>
        <v>231</v>
      </c>
      <c r="B134" s="12" t="s">
        <v>668</v>
      </c>
      <c r="C134" s="10">
        <v>0.1</v>
      </c>
      <c r="D134" s="10">
        <v>0.1</v>
      </c>
      <c r="E134" s="10" t="s">
        <v>36</v>
      </c>
      <c r="F134" s="15" t="s">
        <v>36</v>
      </c>
      <c r="G134" s="15">
        <v>0.03</v>
      </c>
      <c r="H134" s="15">
        <v>0.05</v>
      </c>
      <c r="I134" s="15" t="s">
        <v>36</v>
      </c>
      <c r="J134" s="15" t="s">
        <v>36</v>
      </c>
      <c r="K134" s="15" t="s">
        <v>36</v>
      </c>
      <c r="L134" s="15" t="s">
        <v>36</v>
      </c>
      <c r="M134" s="14">
        <f t="shared" ref="M134:M197" si="6">A134</f>
        <v>231</v>
      </c>
      <c r="N134" s="15"/>
      <c r="O134" s="15">
        <v>0.04</v>
      </c>
      <c r="P134" s="15">
        <v>0.04</v>
      </c>
      <c r="Q134" s="15" t="s">
        <v>36</v>
      </c>
      <c r="R134" s="15" t="s">
        <v>36</v>
      </c>
      <c r="S134" s="15">
        <v>0.04</v>
      </c>
      <c r="T134" s="15"/>
      <c r="U134" s="15"/>
      <c r="V134" s="15"/>
      <c r="W134" s="15"/>
      <c r="X134" s="15" t="s">
        <v>36</v>
      </c>
      <c r="Y134" s="15"/>
    </row>
    <row r="135" spans="1:79" ht="11.25" customHeight="1">
      <c r="A135" s="13">
        <f>A134+1</f>
        <v>232</v>
      </c>
      <c r="B135" s="12" t="s">
        <v>308</v>
      </c>
      <c r="C135" s="10">
        <v>0.22033333333333335</v>
      </c>
      <c r="D135" s="10">
        <v>0.27566666666666667</v>
      </c>
      <c r="E135" s="10">
        <v>0.93800000000000006</v>
      </c>
      <c r="F135" s="15"/>
      <c r="G135" s="15"/>
      <c r="H135" s="15">
        <v>0.17</v>
      </c>
      <c r="I135" s="15">
        <v>5.0333333333333341E-2</v>
      </c>
      <c r="J135" s="15" t="s">
        <v>36</v>
      </c>
      <c r="K135" s="15"/>
      <c r="L135" s="15"/>
      <c r="M135" s="14">
        <f t="shared" si="6"/>
        <v>232</v>
      </c>
      <c r="N135" s="15"/>
      <c r="O135" s="15" t="s">
        <v>36</v>
      </c>
      <c r="P135" s="15">
        <v>0.27566666666666667</v>
      </c>
      <c r="Q135" s="15"/>
      <c r="R135" s="15">
        <v>0.91500000000000004</v>
      </c>
      <c r="S135" s="15">
        <v>2.3000000000000003E-2</v>
      </c>
      <c r="T135" s="15"/>
      <c r="U135" s="15"/>
      <c r="V135" s="15"/>
      <c r="W135" s="15"/>
      <c r="X135" s="15"/>
      <c r="Y135" s="15"/>
    </row>
    <row r="136" spans="1:79" ht="11.25" customHeight="1">
      <c r="A136" s="13">
        <v>242</v>
      </c>
      <c r="B136" s="71" t="s">
        <v>318</v>
      </c>
      <c r="C136" s="10">
        <v>0.1</v>
      </c>
      <c r="D136" s="10" t="s">
        <v>36</v>
      </c>
      <c r="E136" s="10">
        <v>0.1</v>
      </c>
      <c r="F136" s="15"/>
      <c r="G136" s="15" t="s">
        <v>36</v>
      </c>
      <c r="H136" s="117">
        <v>0.05</v>
      </c>
      <c r="I136" s="117">
        <v>0.01</v>
      </c>
      <c r="J136" s="117">
        <v>0.01</v>
      </c>
      <c r="K136" s="117">
        <v>0.01</v>
      </c>
      <c r="L136" s="117">
        <v>0.01</v>
      </c>
      <c r="M136" s="14">
        <f t="shared" si="6"/>
        <v>242</v>
      </c>
      <c r="N136" s="15"/>
      <c r="O136" s="15" t="s">
        <v>36</v>
      </c>
      <c r="P136" s="15">
        <v>0.02</v>
      </c>
      <c r="Q136" s="15" t="s">
        <v>36</v>
      </c>
      <c r="R136" s="117">
        <v>0.05</v>
      </c>
      <c r="S136" s="117">
        <v>0.01</v>
      </c>
      <c r="T136" s="15"/>
      <c r="U136" s="15"/>
      <c r="V136" s="15"/>
      <c r="W136" s="15"/>
      <c r="X136" s="15"/>
      <c r="Y136" s="117"/>
    </row>
    <row r="137" spans="1:79" ht="11.25" customHeight="1">
      <c r="A137" s="13">
        <v>246</v>
      </c>
      <c r="B137" s="12" t="s">
        <v>322</v>
      </c>
      <c r="C137" s="10">
        <v>0.1</v>
      </c>
      <c r="D137" s="10" t="s">
        <v>36</v>
      </c>
      <c r="E137" s="10">
        <v>0.1</v>
      </c>
      <c r="F137" s="15"/>
      <c r="G137" s="15"/>
      <c r="H137" s="15">
        <v>0.08</v>
      </c>
      <c r="I137" s="15">
        <v>0.01</v>
      </c>
      <c r="J137" s="15"/>
      <c r="K137" s="15" t="s">
        <v>36</v>
      </c>
      <c r="L137" s="15" t="s">
        <v>36</v>
      </c>
      <c r="M137" s="14">
        <f t="shared" si="6"/>
        <v>246</v>
      </c>
      <c r="N137" s="15"/>
      <c r="O137" s="15"/>
      <c r="P137" s="15">
        <v>0.03</v>
      </c>
      <c r="Q137" s="15"/>
      <c r="R137" s="15">
        <v>0.08</v>
      </c>
      <c r="S137" s="15">
        <v>0.04</v>
      </c>
      <c r="T137" s="15"/>
      <c r="U137" s="15"/>
      <c r="V137" s="15"/>
      <c r="W137" s="15"/>
      <c r="X137" s="15"/>
      <c r="Y137" s="15"/>
    </row>
    <row r="138" spans="1:79" ht="11.25" customHeight="1">
      <c r="A138" s="13">
        <v>250</v>
      </c>
      <c r="B138" s="12" t="s">
        <v>325</v>
      </c>
      <c r="C138" s="10">
        <v>0.1</v>
      </c>
      <c r="D138" s="10">
        <v>0.2</v>
      </c>
      <c r="E138" s="10" t="s">
        <v>36</v>
      </c>
      <c r="F138" s="15"/>
      <c r="G138" s="15" t="s">
        <v>36</v>
      </c>
      <c r="H138" s="15">
        <v>0.09</v>
      </c>
      <c r="I138" s="15">
        <v>0.01</v>
      </c>
      <c r="J138" s="15" t="s">
        <v>36</v>
      </c>
      <c r="K138" s="15" t="s">
        <v>36</v>
      </c>
      <c r="L138" s="15" t="s">
        <v>36</v>
      </c>
      <c r="M138" s="14">
        <f t="shared" si="6"/>
        <v>250</v>
      </c>
      <c r="N138" s="15"/>
      <c r="O138" s="15" t="s">
        <v>36</v>
      </c>
      <c r="P138" s="15">
        <v>0.18</v>
      </c>
      <c r="Q138" s="15" t="s">
        <v>36</v>
      </c>
      <c r="R138" s="15">
        <v>0.02</v>
      </c>
      <c r="S138" s="15">
        <v>0.02</v>
      </c>
      <c r="T138" s="15"/>
      <c r="U138" s="15"/>
      <c r="V138" s="15"/>
      <c r="W138" s="15"/>
      <c r="X138" s="15" t="s">
        <v>36</v>
      </c>
      <c r="Y138" s="15"/>
    </row>
    <row r="139" spans="1:79" s="2" customFormat="1" ht="11.25" customHeight="1">
      <c r="A139" s="13">
        <v>253</v>
      </c>
      <c r="B139" s="112" t="s">
        <v>671</v>
      </c>
      <c r="C139" s="101">
        <v>4.6929999999999996</v>
      </c>
      <c r="D139" s="101">
        <v>9.6809999999999992</v>
      </c>
      <c r="E139" s="101">
        <v>0.8803333333333333</v>
      </c>
      <c r="F139" s="90"/>
      <c r="G139" s="106">
        <v>1.7999999999999999E-2</v>
      </c>
      <c r="H139" s="106">
        <v>3.1843333333333335</v>
      </c>
      <c r="I139" s="106">
        <v>1.1853333333333333</v>
      </c>
      <c r="J139" s="106">
        <v>0.25433333333333336</v>
      </c>
      <c r="K139" s="106">
        <v>1.7999999999999999E-2</v>
      </c>
      <c r="L139" s="106">
        <v>1.7999999999999999E-2</v>
      </c>
      <c r="M139" s="14">
        <f t="shared" si="6"/>
        <v>253</v>
      </c>
      <c r="N139" s="90"/>
      <c r="O139" s="90"/>
      <c r="P139" s="119">
        <v>9.6199999999999992</v>
      </c>
      <c r="Q139" s="106">
        <v>6.0999999999999999E-2</v>
      </c>
      <c r="R139" s="106">
        <v>0.30033333333333334</v>
      </c>
      <c r="S139" s="106">
        <v>0.57999999999999996</v>
      </c>
      <c r="T139" s="90"/>
      <c r="U139" s="90"/>
      <c r="V139" s="119"/>
      <c r="W139" s="90"/>
      <c r="X139" s="90"/>
      <c r="Y139" s="90"/>
    </row>
    <row r="140" spans="1:79" ht="11.25" customHeight="1">
      <c r="C140" s="10"/>
      <c r="D140" s="10"/>
      <c r="E140" s="10"/>
      <c r="F140" s="15"/>
      <c r="G140" s="15"/>
      <c r="H140" s="15"/>
      <c r="I140" s="15"/>
      <c r="J140" s="15"/>
      <c r="K140" s="15"/>
      <c r="L140" s="15"/>
      <c r="M140" s="14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spans="1:79" s="74" customFormat="1" ht="11.25" customHeight="1">
      <c r="B141" s="75"/>
      <c r="C141" s="76" t="s">
        <v>594</v>
      </c>
      <c r="D141" s="76" t="s">
        <v>595</v>
      </c>
      <c r="E141" s="76" t="s">
        <v>596</v>
      </c>
      <c r="F141" s="77"/>
      <c r="G141" s="77"/>
      <c r="H141" s="77"/>
      <c r="I141" s="77"/>
      <c r="J141" s="77"/>
      <c r="K141" s="77"/>
      <c r="L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129"/>
      <c r="BZ141" s="129"/>
      <c r="CA141" s="129"/>
    </row>
    <row r="142" spans="1:79" s="80" customFormat="1" ht="11.25" customHeight="1">
      <c r="A142" s="45" t="s">
        <v>95</v>
      </c>
      <c r="B142" s="78" t="s">
        <v>105</v>
      </c>
      <c r="C142" s="37" t="s">
        <v>597</v>
      </c>
      <c r="D142" s="37" t="s">
        <v>598</v>
      </c>
      <c r="E142" s="37" t="s">
        <v>598</v>
      </c>
      <c r="F142" s="69" t="s">
        <v>599</v>
      </c>
      <c r="G142" s="69" t="s">
        <v>600</v>
      </c>
      <c r="H142" s="69" t="s">
        <v>601</v>
      </c>
      <c r="I142" s="69" t="s">
        <v>602</v>
      </c>
      <c r="J142" s="69" t="s">
        <v>603</v>
      </c>
      <c r="K142" s="69" t="s">
        <v>604</v>
      </c>
      <c r="L142" s="69" t="s">
        <v>605</v>
      </c>
      <c r="M142" s="45" t="str">
        <f>A142</f>
        <v>Número do</v>
      </c>
      <c r="N142" s="69" t="s">
        <v>606</v>
      </c>
      <c r="O142" s="69" t="s">
        <v>607</v>
      </c>
      <c r="P142" s="69" t="s">
        <v>608</v>
      </c>
      <c r="Q142" s="69" t="s">
        <v>609</v>
      </c>
      <c r="R142" s="79" t="s">
        <v>610</v>
      </c>
      <c r="S142" s="79" t="s">
        <v>611</v>
      </c>
      <c r="T142" s="69" t="s">
        <v>612</v>
      </c>
      <c r="U142" s="69" t="s">
        <v>613</v>
      </c>
      <c r="V142" s="69" t="s">
        <v>614</v>
      </c>
      <c r="W142" s="69" t="s">
        <v>615</v>
      </c>
      <c r="X142" s="69" t="s">
        <v>616</v>
      </c>
      <c r="Y142" s="69" t="s">
        <v>617</v>
      </c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</row>
    <row r="143" spans="1:79" s="125" customFormat="1" ht="11.25" customHeight="1">
      <c r="A143" s="84" t="s">
        <v>104</v>
      </c>
      <c r="B143" s="81"/>
      <c r="C143" s="82" t="s">
        <v>109</v>
      </c>
      <c r="D143" s="82" t="s">
        <v>109</v>
      </c>
      <c r="E143" s="82" t="s">
        <v>109</v>
      </c>
      <c r="F143" s="83" t="s">
        <v>109</v>
      </c>
      <c r="G143" s="83" t="s">
        <v>109</v>
      </c>
      <c r="H143" s="83" t="s">
        <v>109</v>
      </c>
      <c r="I143" s="83" t="s">
        <v>109</v>
      </c>
      <c r="J143" s="83" t="s">
        <v>109</v>
      </c>
      <c r="K143" s="83" t="s">
        <v>109</v>
      </c>
      <c r="L143" s="83" t="s">
        <v>109</v>
      </c>
      <c r="M143" s="84" t="str">
        <f>A143</f>
        <v>Alimento</v>
      </c>
      <c r="N143" s="83" t="s">
        <v>109</v>
      </c>
      <c r="O143" s="83" t="s">
        <v>109</v>
      </c>
      <c r="P143" s="83" t="s">
        <v>109</v>
      </c>
      <c r="Q143" s="83" t="s">
        <v>109</v>
      </c>
      <c r="R143" s="83" t="s">
        <v>109</v>
      </c>
      <c r="S143" s="83" t="s">
        <v>109</v>
      </c>
      <c r="T143" s="83" t="s">
        <v>109</v>
      </c>
      <c r="U143" s="83" t="s">
        <v>109</v>
      </c>
      <c r="V143" s="83" t="s">
        <v>109</v>
      </c>
      <c r="W143" s="83" t="s">
        <v>109</v>
      </c>
      <c r="X143" s="83" t="s">
        <v>109</v>
      </c>
      <c r="Y143" s="83" t="s">
        <v>109</v>
      </c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  <c r="BI143" s="80"/>
      <c r="BJ143" s="80"/>
      <c r="BK143" s="80"/>
      <c r="BL143" s="80"/>
      <c r="BM143" s="80"/>
      <c r="BN143" s="80"/>
      <c r="BO143" s="80"/>
      <c r="BP143" s="80"/>
      <c r="BQ143" s="80"/>
      <c r="BR143" s="80"/>
      <c r="BS143" s="80"/>
      <c r="BT143" s="80"/>
      <c r="BU143" s="80"/>
      <c r="BV143" s="80"/>
      <c r="BW143" s="80"/>
      <c r="BX143" s="80"/>
      <c r="BY143" s="80"/>
      <c r="BZ143" s="80"/>
      <c r="CA143" s="80"/>
    </row>
    <row r="144" spans="1:79" ht="11.25" customHeight="1">
      <c r="A144" s="150" t="s">
        <v>331</v>
      </c>
      <c r="B144" s="150"/>
      <c r="C144" s="10"/>
      <c r="D144" s="10"/>
      <c r="E144" s="10"/>
      <c r="F144" s="15"/>
      <c r="G144" s="15"/>
      <c r="H144" s="15"/>
      <c r="I144" s="15"/>
      <c r="J144" s="15"/>
      <c r="K144" s="15"/>
      <c r="L144" s="15"/>
      <c r="M144" s="14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spans="1:25" ht="11.25" customHeight="1">
      <c r="A145" s="13">
        <v>259</v>
      </c>
      <c r="B145" s="12" t="s">
        <v>332</v>
      </c>
      <c r="C145" s="10">
        <v>43.1</v>
      </c>
      <c r="D145" s="10">
        <v>40.1</v>
      </c>
      <c r="E145" s="10">
        <v>16.600000000000001</v>
      </c>
      <c r="F145" s="15">
        <v>0.28000000000000003</v>
      </c>
      <c r="G145" s="15">
        <v>0.79</v>
      </c>
      <c r="H145" s="15">
        <v>36.770000000000003</v>
      </c>
      <c r="I145" s="15">
        <v>4.6100000000000003</v>
      </c>
      <c r="J145" s="15">
        <v>0.35</v>
      </c>
      <c r="K145" s="15">
        <v>0.1</v>
      </c>
      <c r="L145" s="15">
        <v>0.08</v>
      </c>
      <c r="M145" s="14">
        <f t="shared" si="6"/>
        <v>259</v>
      </c>
      <c r="N145" s="15"/>
      <c r="O145" s="15">
        <v>0.14000000000000001</v>
      </c>
      <c r="P145" s="15">
        <v>39.86</v>
      </c>
      <c r="Q145" s="15">
        <v>0.24</v>
      </c>
      <c r="R145" s="15">
        <v>15.69</v>
      </c>
      <c r="S145" s="15">
        <v>0.83</v>
      </c>
      <c r="T145" s="15"/>
      <c r="U145" s="15"/>
      <c r="V145" s="15"/>
      <c r="W145" s="15"/>
      <c r="X145" s="15"/>
      <c r="Y145" s="15">
        <v>0.14000000000000001</v>
      </c>
    </row>
    <row r="146" spans="1:25" ht="11.25" customHeight="1">
      <c r="A146" s="13">
        <f>A145+1</f>
        <v>260</v>
      </c>
      <c r="B146" s="12" t="s">
        <v>333</v>
      </c>
      <c r="C146" s="10">
        <v>14.9</v>
      </c>
      <c r="D146" s="10">
        <v>75.5</v>
      </c>
      <c r="E146" s="10">
        <v>9.5</v>
      </c>
      <c r="F146" s="15"/>
      <c r="G146" s="15"/>
      <c r="H146" s="15">
        <v>11.3</v>
      </c>
      <c r="I146" s="15">
        <v>2.96</v>
      </c>
      <c r="J146" s="15">
        <v>0.38</v>
      </c>
      <c r="K146" s="15">
        <v>0.12</v>
      </c>
      <c r="L146" s="15">
        <v>0.05</v>
      </c>
      <c r="M146" s="14">
        <f t="shared" si="6"/>
        <v>260</v>
      </c>
      <c r="N146" s="15"/>
      <c r="O146" s="15">
        <v>1.0900000000000001</v>
      </c>
      <c r="P146" s="15">
        <v>74.010000000000005</v>
      </c>
      <c r="Q146" s="15">
        <v>0.25</v>
      </c>
      <c r="R146" s="15">
        <v>8.74</v>
      </c>
      <c r="S146" s="15">
        <v>0.75</v>
      </c>
      <c r="T146" s="15"/>
      <c r="U146" s="15"/>
      <c r="V146" s="15"/>
      <c r="W146" s="15"/>
      <c r="X146" s="15"/>
      <c r="Y146" s="15"/>
    </row>
    <row r="147" spans="1:25" ht="11.25" customHeight="1">
      <c r="A147" s="13">
        <f t="shared" ref="A147:A157" si="7">A146+1</f>
        <v>261</v>
      </c>
      <c r="B147" s="12" t="s">
        <v>334</v>
      </c>
      <c r="C147" s="10">
        <v>49.2</v>
      </c>
      <c r="D147" s="10">
        <v>20.399999999999999</v>
      </c>
      <c r="E147" s="10">
        <v>1.2</v>
      </c>
      <c r="F147" s="15">
        <v>2.09</v>
      </c>
      <c r="G147" s="15">
        <v>8.06</v>
      </c>
      <c r="H147" s="15">
        <v>23.01</v>
      </c>
      <c r="I147" s="15">
        <v>9.3000000000000007</v>
      </c>
      <c r="J147" s="15">
        <v>0.15</v>
      </c>
      <c r="K147" s="15"/>
      <c r="L147" s="15"/>
      <c r="M147" s="14">
        <f t="shared" si="6"/>
        <v>261</v>
      </c>
      <c r="N147" s="15">
        <v>0.81</v>
      </c>
      <c r="O147" s="15">
        <v>0.98</v>
      </c>
      <c r="P147" s="15">
        <v>17.940000000000001</v>
      </c>
      <c r="Q147" s="15">
        <v>0.13</v>
      </c>
      <c r="R147" s="15">
        <v>0.89</v>
      </c>
      <c r="S147" s="15">
        <v>0.27</v>
      </c>
      <c r="T147" s="15"/>
      <c r="U147" s="15"/>
      <c r="V147" s="15"/>
      <c r="W147" s="15"/>
      <c r="X147" s="15">
        <v>2.5</v>
      </c>
      <c r="Y147" s="15">
        <v>0.8</v>
      </c>
    </row>
    <row r="148" spans="1:25" ht="11.25" customHeight="1">
      <c r="A148" s="13">
        <f t="shared" si="7"/>
        <v>262</v>
      </c>
      <c r="B148" s="12" t="s">
        <v>335</v>
      </c>
      <c r="C148" s="10">
        <v>51.5</v>
      </c>
      <c r="D148" s="10">
        <v>21.9</v>
      </c>
      <c r="E148" s="10">
        <v>1.5</v>
      </c>
      <c r="F148" s="15">
        <v>2.11</v>
      </c>
      <c r="G148" s="15">
        <v>7.96</v>
      </c>
      <c r="H148" s="15">
        <v>23.87</v>
      </c>
      <c r="I148" s="15">
        <v>9.64</v>
      </c>
      <c r="J148" s="15">
        <v>0.14000000000000001</v>
      </c>
      <c r="K148" s="15"/>
      <c r="L148" s="15"/>
      <c r="M148" s="14">
        <f t="shared" si="6"/>
        <v>262</v>
      </c>
      <c r="N148" s="15">
        <v>0.78</v>
      </c>
      <c r="O148" s="15">
        <v>0.98</v>
      </c>
      <c r="P148" s="15">
        <v>19.8</v>
      </c>
      <c r="Q148" s="15">
        <v>0.12</v>
      </c>
      <c r="R148" s="15">
        <v>1.22</v>
      </c>
      <c r="S148" s="15">
        <v>0.27</v>
      </c>
      <c r="T148" s="15"/>
      <c r="U148" s="15"/>
      <c r="V148" s="15"/>
      <c r="W148" s="15"/>
      <c r="X148" s="15">
        <v>2.31</v>
      </c>
      <c r="Y148" s="15">
        <v>0.51</v>
      </c>
    </row>
    <row r="149" spans="1:25" ht="11.25" customHeight="1">
      <c r="A149" s="13">
        <f t="shared" si="7"/>
        <v>263</v>
      </c>
      <c r="B149" s="12" t="s">
        <v>336</v>
      </c>
      <c r="C149" s="10">
        <v>14.9</v>
      </c>
      <c r="D149" s="10">
        <v>18.2</v>
      </c>
      <c r="E149" s="10">
        <v>21.4</v>
      </c>
      <c r="F149" s="15">
        <v>0.06</v>
      </c>
      <c r="G149" s="15">
        <v>0.11</v>
      </c>
      <c r="H149" s="15">
        <v>8.2899999999999991</v>
      </c>
      <c r="I149" s="15">
        <v>5.75</v>
      </c>
      <c r="J149" s="15">
        <v>0.23</v>
      </c>
      <c r="K149" s="15">
        <v>0.28000000000000003</v>
      </c>
      <c r="L149" s="15">
        <v>0.09</v>
      </c>
      <c r="M149" s="14">
        <f t="shared" si="6"/>
        <v>263</v>
      </c>
      <c r="N149" s="15"/>
      <c r="O149" s="15">
        <v>0.05</v>
      </c>
      <c r="P149" s="15">
        <v>17.87</v>
      </c>
      <c r="Q149" s="15">
        <v>0.28000000000000003</v>
      </c>
      <c r="R149" s="15">
        <v>19.48</v>
      </c>
      <c r="S149" s="15">
        <v>1.74</v>
      </c>
      <c r="T149" s="15"/>
      <c r="U149" s="15"/>
      <c r="V149" s="15"/>
      <c r="W149" s="15"/>
      <c r="X149" s="15">
        <v>8.69</v>
      </c>
      <c r="Y149" s="15">
        <v>1.3</v>
      </c>
    </row>
    <row r="150" spans="1:25" ht="11.25" customHeight="1">
      <c r="A150" s="13">
        <v>265</v>
      </c>
      <c r="B150" s="12" t="s">
        <v>338</v>
      </c>
      <c r="C150" s="10">
        <v>21.9</v>
      </c>
      <c r="D150" s="10">
        <v>15</v>
      </c>
      <c r="E150" s="10">
        <v>27.6</v>
      </c>
      <c r="F150" s="15">
        <v>2.5</v>
      </c>
      <c r="G150" s="15">
        <v>1</v>
      </c>
      <c r="H150" s="15">
        <v>12.91</v>
      </c>
      <c r="I150" s="15">
        <v>4.3499999999999996</v>
      </c>
      <c r="J150" s="15">
        <v>0.21</v>
      </c>
      <c r="K150" s="15">
        <v>0.2</v>
      </c>
      <c r="L150" s="15">
        <v>0.08</v>
      </c>
      <c r="M150" s="14">
        <f t="shared" si="6"/>
        <v>265</v>
      </c>
      <c r="N150" s="15"/>
      <c r="O150" s="15">
        <v>0.06</v>
      </c>
      <c r="P150" s="15">
        <v>14.7</v>
      </c>
      <c r="Q150" s="15">
        <v>0.26</v>
      </c>
      <c r="R150" s="15">
        <v>24.85</v>
      </c>
      <c r="S150" s="15">
        <v>2.64</v>
      </c>
      <c r="T150" s="15"/>
      <c r="U150" s="15"/>
      <c r="V150" s="15"/>
      <c r="W150" s="15"/>
      <c r="X150" s="15">
        <v>0.09</v>
      </c>
      <c r="Y150" s="15">
        <v>0.24</v>
      </c>
    </row>
    <row r="151" spans="1:25" ht="11.25" customHeight="1">
      <c r="A151" s="13">
        <f t="shared" si="7"/>
        <v>266</v>
      </c>
      <c r="B151" s="12" t="s">
        <v>339</v>
      </c>
      <c r="C151" s="10">
        <v>20.9</v>
      </c>
      <c r="D151" s="10">
        <v>14.4</v>
      </c>
      <c r="E151" s="10">
        <v>26.5</v>
      </c>
      <c r="F151" s="15">
        <v>2.35</v>
      </c>
      <c r="G151" s="15">
        <v>0.94</v>
      </c>
      <c r="H151" s="15">
        <v>12.41</v>
      </c>
      <c r="I151" s="15">
        <v>4.1500000000000004</v>
      </c>
      <c r="J151" s="15">
        <v>0.2</v>
      </c>
      <c r="K151" s="15">
        <v>0.19</v>
      </c>
      <c r="L151" s="15">
        <v>0.08</v>
      </c>
      <c r="M151" s="14">
        <f t="shared" si="6"/>
        <v>266</v>
      </c>
      <c r="N151" s="15"/>
      <c r="O151" s="15">
        <v>0.05</v>
      </c>
      <c r="P151" s="15">
        <v>14.07</v>
      </c>
      <c r="Q151" s="15">
        <v>0.25</v>
      </c>
      <c r="R151" s="15">
        <v>23.79</v>
      </c>
      <c r="S151" s="15">
        <v>2.58</v>
      </c>
      <c r="T151" s="15"/>
      <c r="U151" s="15"/>
      <c r="V151" s="15"/>
      <c r="W151" s="15"/>
      <c r="X151" s="15">
        <v>0.12</v>
      </c>
      <c r="Y151" s="15">
        <v>0.2</v>
      </c>
    </row>
    <row r="152" spans="1:25" ht="11.25" customHeight="1">
      <c r="A152" s="13">
        <f t="shared" si="7"/>
        <v>267</v>
      </c>
      <c r="B152" s="12" t="s">
        <v>340</v>
      </c>
      <c r="C152" s="10">
        <v>50.9</v>
      </c>
      <c r="D152" s="10">
        <v>18.600000000000001</v>
      </c>
      <c r="E152" s="10">
        <v>30.2</v>
      </c>
      <c r="F152" s="15">
        <v>25.03</v>
      </c>
      <c r="G152" s="15">
        <v>7.92</v>
      </c>
      <c r="H152" s="15">
        <v>9.4600000000000009</v>
      </c>
      <c r="I152" s="15">
        <v>3.14</v>
      </c>
      <c r="J152" s="15">
        <v>0.17</v>
      </c>
      <c r="K152" s="15">
        <v>0.21</v>
      </c>
      <c r="L152" s="15">
        <v>7.0000000000000007E-2</v>
      </c>
      <c r="M152" s="14">
        <f t="shared" si="6"/>
        <v>267</v>
      </c>
      <c r="N152" s="15"/>
      <c r="O152" s="15"/>
      <c r="P152" s="15">
        <v>18.510000000000002</v>
      </c>
      <c r="Q152" s="15">
        <v>0.25</v>
      </c>
      <c r="R152" s="15">
        <v>27.17</v>
      </c>
      <c r="S152" s="15">
        <v>2.86</v>
      </c>
      <c r="T152" s="15"/>
      <c r="U152" s="15"/>
      <c r="V152" s="15"/>
      <c r="W152" s="15"/>
      <c r="X152" s="15"/>
      <c r="Y152" s="15">
        <v>0.19</v>
      </c>
    </row>
    <row r="153" spans="1:25" ht="11.25" customHeight="1">
      <c r="A153" s="13">
        <f t="shared" si="7"/>
        <v>268</v>
      </c>
      <c r="B153" s="12" t="s">
        <v>341</v>
      </c>
      <c r="C153" s="10">
        <v>7.9</v>
      </c>
      <c r="D153" s="10">
        <v>62.6</v>
      </c>
      <c r="E153" s="10">
        <v>28.4</v>
      </c>
      <c r="F153" s="15"/>
      <c r="G153" s="15">
        <v>0.06</v>
      </c>
      <c r="H153" s="15">
        <v>4.59</v>
      </c>
      <c r="I153" s="15">
        <v>2.21</v>
      </c>
      <c r="J153" s="15">
        <v>0.56999999999999995</v>
      </c>
      <c r="K153" s="15">
        <v>0.3</v>
      </c>
      <c r="L153" s="15">
        <v>0.15</v>
      </c>
      <c r="M153" s="14">
        <f t="shared" si="6"/>
        <v>268</v>
      </c>
      <c r="N153" s="15"/>
      <c r="O153" s="15">
        <v>0.2</v>
      </c>
      <c r="P153" s="15">
        <v>61.14</v>
      </c>
      <c r="Q153" s="15">
        <v>1.1100000000000001</v>
      </c>
      <c r="R153" s="15">
        <v>20.87</v>
      </c>
      <c r="S153" s="15">
        <v>6.78</v>
      </c>
      <c r="T153" s="15"/>
      <c r="U153" s="15"/>
      <c r="V153" s="15"/>
      <c r="W153" s="15"/>
      <c r="X153" s="15"/>
      <c r="Y153" s="15">
        <v>0.37</v>
      </c>
    </row>
    <row r="154" spans="1:25" ht="11.25" customHeight="1">
      <c r="A154" s="13">
        <f t="shared" si="7"/>
        <v>269</v>
      </c>
      <c r="B154" s="12" t="s">
        <v>342</v>
      </c>
      <c r="C154" s="10">
        <v>10.8</v>
      </c>
      <c r="D154" s="10">
        <v>25.4</v>
      </c>
      <c r="E154" s="10">
        <v>62.6</v>
      </c>
      <c r="F154" s="15"/>
      <c r="G154" s="15">
        <v>7.0000000000000007E-2</v>
      </c>
      <c r="H154" s="15">
        <v>6.1</v>
      </c>
      <c r="I154" s="15">
        <v>3.42</v>
      </c>
      <c r="J154" s="15">
        <v>0.26</v>
      </c>
      <c r="K154" s="15">
        <v>0.67</v>
      </c>
      <c r="L154" s="15">
        <v>0.25</v>
      </c>
      <c r="M154" s="14">
        <f t="shared" si="6"/>
        <v>269</v>
      </c>
      <c r="N154" s="15"/>
      <c r="O154" s="15">
        <v>0.08</v>
      </c>
      <c r="P154" s="15">
        <v>25.15</v>
      </c>
      <c r="Q154" s="15">
        <v>0.18</v>
      </c>
      <c r="R154" s="15">
        <v>62.22</v>
      </c>
      <c r="S154" s="15">
        <v>0.39</v>
      </c>
      <c r="T154" s="15"/>
      <c r="U154" s="15"/>
      <c r="V154" s="15"/>
      <c r="W154" s="15"/>
      <c r="X154" s="15"/>
      <c r="Y154" s="15">
        <v>1.1399999999999999</v>
      </c>
    </row>
    <row r="155" spans="1:25" ht="11.25" customHeight="1">
      <c r="A155" s="13">
        <f t="shared" si="7"/>
        <v>270</v>
      </c>
      <c r="B155" s="12" t="s">
        <v>343</v>
      </c>
      <c r="C155" s="10">
        <v>15.2</v>
      </c>
      <c r="D155" s="10">
        <v>33.4</v>
      </c>
      <c r="E155" s="10">
        <v>50.9</v>
      </c>
      <c r="F155" s="15"/>
      <c r="G155" s="15"/>
      <c r="H155" s="15">
        <v>12.12</v>
      </c>
      <c r="I155" s="15">
        <v>2.1800000000000002</v>
      </c>
      <c r="J155" s="15">
        <v>0.49</v>
      </c>
      <c r="K155" s="15">
        <v>0.18</v>
      </c>
      <c r="L155" s="15">
        <v>0.19</v>
      </c>
      <c r="M155" s="14">
        <f t="shared" si="6"/>
        <v>270</v>
      </c>
      <c r="N155" s="15"/>
      <c r="O155" s="15">
        <v>0.12</v>
      </c>
      <c r="P155" s="15">
        <v>33.04</v>
      </c>
      <c r="Q155" s="15">
        <v>0.23</v>
      </c>
      <c r="R155" s="15">
        <v>49.94</v>
      </c>
      <c r="S155" s="15">
        <v>0.96</v>
      </c>
      <c r="T155" s="15"/>
      <c r="U155" s="15"/>
      <c r="V155" s="15"/>
      <c r="W155" s="15"/>
      <c r="X155" s="15"/>
      <c r="Y155" s="15">
        <v>0.48</v>
      </c>
    </row>
    <row r="156" spans="1:25" ht="11.25" customHeight="1">
      <c r="A156" s="13">
        <f t="shared" si="7"/>
        <v>271</v>
      </c>
      <c r="B156" s="12" t="s">
        <v>344</v>
      </c>
      <c r="C156" s="10">
        <v>39.9</v>
      </c>
      <c r="D156" s="10">
        <v>55.8</v>
      </c>
      <c r="E156" s="10">
        <v>4.2</v>
      </c>
      <c r="F156" s="15"/>
      <c r="G156" s="15">
        <v>0.09</v>
      </c>
      <c r="H156" s="15">
        <v>37.369999999999997</v>
      </c>
      <c r="I156" s="15">
        <v>2.08</v>
      </c>
      <c r="J156" s="15">
        <v>0.19</v>
      </c>
      <c r="K156" s="15">
        <v>0.05</v>
      </c>
      <c r="L156" s="15">
        <v>0.06</v>
      </c>
      <c r="M156" s="14">
        <f t="shared" si="6"/>
        <v>271</v>
      </c>
      <c r="N156" s="15"/>
      <c r="O156" s="15">
        <v>0.83</v>
      </c>
      <c r="P156" s="15">
        <v>54.73</v>
      </c>
      <c r="Q156" s="15">
        <v>0.14000000000000001</v>
      </c>
      <c r="R156" s="15">
        <v>3.74</v>
      </c>
      <c r="S156" s="15">
        <v>0.51</v>
      </c>
      <c r="T156" s="15"/>
      <c r="U156" s="15"/>
      <c r="V156" s="15"/>
      <c r="W156" s="15"/>
      <c r="X156" s="15"/>
      <c r="Y156" s="15"/>
    </row>
    <row r="157" spans="1:25" ht="11.25" customHeight="1">
      <c r="A157" s="13">
        <f t="shared" si="7"/>
        <v>272</v>
      </c>
      <c r="B157" s="12" t="s">
        <v>345</v>
      </c>
      <c r="C157" s="10">
        <v>15.2</v>
      </c>
      <c r="D157" s="10">
        <v>23.3</v>
      </c>
      <c r="E157" s="10">
        <v>60</v>
      </c>
      <c r="F157" s="15"/>
      <c r="G157" s="15">
        <v>0.08</v>
      </c>
      <c r="H157" s="15">
        <v>10.83</v>
      </c>
      <c r="I157" s="15">
        <v>3.36</v>
      </c>
      <c r="J157" s="15">
        <v>0.33</v>
      </c>
      <c r="K157" s="15">
        <v>0.43</v>
      </c>
      <c r="L157" s="15">
        <v>0.14000000000000001</v>
      </c>
      <c r="M157" s="14">
        <f t="shared" si="6"/>
        <v>272</v>
      </c>
      <c r="N157" s="15"/>
      <c r="O157" s="15">
        <v>0.09</v>
      </c>
      <c r="P157" s="15">
        <v>22.98</v>
      </c>
      <c r="Q157" s="15">
        <v>0.6</v>
      </c>
      <c r="R157" s="15">
        <v>53.85</v>
      </c>
      <c r="S157" s="15">
        <v>5.72</v>
      </c>
      <c r="T157" s="15"/>
      <c r="U157" s="15"/>
      <c r="V157" s="15"/>
      <c r="W157" s="15"/>
      <c r="X157" s="15"/>
      <c r="Y157" s="15">
        <v>0.5</v>
      </c>
    </row>
    <row r="158" spans="1:25" ht="11.25" customHeight="1">
      <c r="C158" s="10"/>
      <c r="D158" s="10"/>
      <c r="E158" s="10"/>
      <c r="F158" s="15"/>
      <c r="G158" s="15"/>
      <c r="H158" s="15"/>
      <c r="I158" s="15"/>
      <c r="J158" s="15"/>
      <c r="K158" s="15"/>
      <c r="L158" s="15"/>
      <c r="M158" s="14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spans="1:25" ht="11.25" customHeight="1">
      <c r="A159" s="150" t="s">
        <v>346</v>
      </c>
      <c r="B159" s="150"/>
      <c r="C159" s="10"/>
      <c r="D159" s="10"/>
      <c r="E159" s="10"/>
      <c r="F159" s="15"/>
      <c r="G159" s="15"/>
      <c r="H159" s="15"/>
      <c r="I159" s="15"/>
      <c r="J159" s="15"/>
      <c r="K159" s="15"/>
      <c r="L159" s="15"/>
      <c r="M159" s="14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spans="1:25" s="98" customFormat="1" ht="11.25" customHeight="1">
      <c r="A160" s="96">
        <f>A157+1</f>
        <v>273</v>
      </c>
      <c r="B160" s="98" t="s">
        <v>67</v>
      </c>
      <c r="C160" s="107">
        <v>0.57433333333333336</v>
      </c>
      <c r="D160" s="107">
        <v>0.34533333333333333</v>
      </c>
      <c r="E160" s="107">
        <v>0.14566666666666667</v>
      </c>
      <c r="F160" s="119"/>
      <c r="G160" s="103">
        <v>1.4333333333333332E-2</v>
      </c>
      <c r="H160" s="103">
        <v>0.4366666666666667</v>
      </c>
      <c r="I160" s="103">
        <v>0.107</v>
      </c>
      <c r="J160" s="119"/>
      <c r="K160" s="119"/>
      <c r="L160" s="119"/>
      <c r="M160" s="14">
        <f t="shared" si="6"/>
        <v>273</v>
      </c>
      <c r="N160" s="119"/>
      <c r="O160" s="103">
        <v>1.9333333333333338E-2</v>
      </c>
      <c r="P160" s="119">
        <v>0.28733333333333338</v>
      </c>
      <c r="Q160" s="103">
        <v>2.1333333333333333E-2</v>
      </c>
      <c r="R160" s="103">
        <v>1.9666666666666666E-2</v>
      </c>
      <c r="S160" s="103" t="s">
        <v>36</v>
      </c>
      <c r="T160" s="103" t="s">
        <v>36</v>
      </c>
      <c r="U160" s="103">
        <v>5.9666666666666666E-2</v>
      </c>
      <c r="V160" s="119" t="s">
        <v>36</v>
      </c>
      <c r="W160" s="103">
        <v>6.6333333333333341E-2</v>
      </c>
      <c r="X160" s="103" t="s">
        <v>36</v>
      </c>
      <c r="Y160" s="119"/>
    </row>
    <row r="161" spans="1:79" s="98" customFormat="1" ht="11.25" customHeight="1">
      <c r="A161" s="96">
        <f>A160+1</f>
        <v>274</v>
      </c>
      <c r="B161" s="98" t="s">
        <v>68</v>
      </c>
      <c r="C161" s="107">
        <v>0.38099999999999995</v>
      </c>
      <c r="D161" s="107">
        <v>0.25933333333333336</v>
      </c>
      <c r="E161" s="107">
        <v>0.17399999999999999</v>
      </c>
      <c r="F161" s="119"/>
      <c r="G161" s="103" t="s">
        <v>36</v>
      </c>
      <c r="H161" s="103">
        <v>0.28833333333333333</v>
      </c>
      <c r="I161" s="103">
        <v>8.1333333333333327E-2</v>
      </c>
      <c r="J161" s="119"/>
      <c r="K161" s="119"/>
      <c r="L161" s="119"/>
      <c r="M161" s="14">
        <f t="shared" si="6"/>
        <v>274</v>
      </c>
      <c r="N161" s="119"/>
      <c r="O161" s="103">
        <v>1.1333333333333334E-2</v>
      </c>
      <c r="P161" s="119">
        <v>0.22166666666666668</v>
      </c>
      <c r="Q161" s="103">
        <v>1.5333333333333332E-2</v>
      </c>
      <c r="R161" s="103">
        <v>2.8000000000000001E-2</v>
      </c>
      <c r="S161" s="119"/>
      <c r="T161" s="103" t="s">
        <v>36</v>
      </c>
      <c r="U161" s="103">
        <v>6.2333333333333331E-2</v>
      </c>
      <c r="V161" s="119" t="s">
        <v>36</v>
      </c>
      <c r="W161" s="103">
        <v>8.3666666666666667E-2</v>
      </c>
      <c r="X161" s="119"/>
      <c r="Y161" s="119"/>
    </row>
    <row r="162" spans="1:79" ht="11.25" customHeight="1">
      <c r="A162" s="96">
        <f t="shared" ref="A162:A183" si="8">A161+1</f>
        <v>275</v>
      </c>
      <c r="B162" s="12" t="s">
        <v>347</v>
      </c>
      <c r="C162" s="118">
        <v>0.1</v>
      </c>
      <c r="D162" s="118" t="s">
        <v>36</v>
      </c>
      <c r="E162" s="118">
        <v>0.1</v>
      </c>
      <c r="F162" s="117" t="s">
        <v>36</v>
      </c>
      <c r="G162" s="117" t="s">
        <v>36</v>
      </c>
      <c r="H162" s="117">
        <v>0.06</v>
      </c>
      <c r="I162" s="117">
        <v>0.02</v>
      </c>
      <c r="J162" s="15"/>
      <c r="K162" s="15"/>
      <c r="L162" s="15"/>
      <c r="M162" s="14">
        <f t="shared" si="6"/>
        <v>275</v>
      </c>
      <c r="N162" s="15"/>
      <c r="O162" s="15" t="s">
        <v>36</v>
      </c>
      <c r="P162" s="15">
        <v>0.04</v>
      </c>
      <c r="Q162" s="15" t="s">
        <v>36</v>
      </c>
      <c r="R162" s="117" t="s">
        <v>36</v>
      </c>
      <c r="S162" s="15"/>
      <c r="T162" s="117">
        <v>0.01</v>
      </c>
      <c r="U162" s="117">
        <v>0.01</v>
      </c>
      <c r="V162" s="15" t="s">
        <v>36</v>
      </c>
      <c r="W162" s="117">
        <v>0.08</v>
      </c>
      <c r="X162" s="15"/>
      <c r="Y162" s="117"/>
    </row>
    <row r="163" spans="1:79" s="98" customFormat="1" ht="11.25" customHeight="1">
      <c r="A163" s="96">
        <f t="shared" si="8"/>
        <v>276</v>
      </c>
      <c r="B163" s="98" t="s">
        <v>672</v>
      </c>
      <c r="C163" s="107">
        <v>0.55466666666666664</v>
      </c>
      <c r="D163" s="107">
        <v>0.32266666666666666</v>
      </c>
      <c r="E163" s="107">
        <v>0.56233333333333335</v>
      </c>
      <c r="F163" s="119"/>
      <c r="G163" s="103">
        <v>1.3333333333333334E-2</v>
      </c>
      <c r="H163" s="103">
        <v>0.41933333333333334</v>
      </c>
      <c r="I163" s="103">
        <v>0.10566666666666667</v>
      </c>
      <c r="J163" s="119"/>
      <c r="K163" s="119"/>
      <c r="L163" s="119"/>
      <c r="M163" s="14">
        <f t="shared" si="6"/>
        <v>276</v>
      </c>
      <c r="N163" s="119"/>
      <c r="O163" s="103">
        <v>1.4666666666666666E-2</v>
      </c>
      <c r="P163" s="119">
        <v>0.27466666666666667</v>
      </c>
      <c r="Q163" s="103">
        <v>1.5666666666666666E-2</v>
      </c>
      <c r="R163" s="103">
        <v>2.0666666666666667E-2</v>
      </c>
      <c r="S163" s="103">
        <v>2.1333333333333333E-2</v>
      </c>
      <c r="T163" s="103" t="s">
        <v>36</v>
      </c>
      <c r="U163" s="103">
        <v>0.10299999999999999</v>
      </c>
      <c r="V163" s="119"/>
      <c r="W163" s="103">
        <v>0.41733333333333333</v>
      </c>
      <c r="X163" s="119"/>
      <c r="Y163" s="119"/>
    </row>
    <row r="164" spans="1:79" ht="11.25" customHeight="1">
      <c r="A164" s="96">
        <f t="shared" si="8"/>
        <v>277</v>
      </c>
      <c r="B164" s="12" t="s">
        <v>348</v>
      </c>
      <c r="C164" s="10">
        <v>1</v>
      </c>
      <c r="D164" s="10">
        <v>1.3</v>
      </c>
      <c r="E164" s="10">
        <v>3.2</v>
      </c>
      <c r="F164" s="15"/>
      <c r="G164" s="15">
        <v>0.02</v>
      </c>
      <c r="H164" s="15">
        <v>0.7</v>
      </c>
      <c r="I164" s="15">
        <v>0.26</v>
      </c>
      <c r="J164" s="15">
        <v>0.02</v>
      </c>
      <c r="K164" s="15">
        <v>0.02</v>
      </c>
      <c r="L164" s="15"/>
      <c r="M164" s="14">
        <f t="shared" si="6"/>
        <v>277</v>
      </c>
      <c r="N164" s="15"/>
      <c r="O164" s="15">
        <v>0.02</v>
      </c>
      <c r="P164" s="15">
        <v>1.27</v>
      </c>
      <c r="Q164" s="15">
        <v>0.02</v>
      </c>
      <c r="R164" s="15">
        <v>2.68</v>
      </c>
      <c r="S164" s="15">
        <v>0.28999999999999998</v>
      </c>
      <c r="T164" s="15">
        <v>0.03</v>
      </c>
      <c r="U164" s="15">
        <v>0.03</v>
      </c>
      <c r="V164" s="15"/>
      <c r="W164" s="15">
        <v>0.19</v>
      </c>
      <c r="X164" s="15"/>
      <c r="Y164" s="15">
        <v>0.04</v>
      </c>
    </row>
    <row r="165" spans="1:79" ht="11.25" customHeight="1">
      <c r="A165" s="96">
        <f t="shared" si="8"/>
        <v>278</v>
      </c>
      <c r="B165" s="12" t="s">
        <v>349</v>
      </c>
      <c r="C165" s="118">
        <v>0.5</v>
      </c>
      <c r="D165" s="118">
        <v>0.2</v>
      </c>
      <c r="E165" s="118" t="s">
        <v>36</v>
      </c>
      <c r="F165" s="15"/>
      <c r="G165" s="15">
        <v>0.01</v>
      </c>
      <c r="H165" s="15">
        <v>0.27</v>
      </c>
      <c r="I165" s="15">
        <v>0.17</v>
      </c>
      <c r="J165" s="15" t="s">
        <v>36</v>
      </c>
      <c r="K165" s="15" t="s">
        <v>36</v>
      </c>
      <c r="L165" s="15" t="s">
        <v>36</v>
      </c>
      <c r="M165" s="14">
        <f t="shared" si="6"/>
        <v>278</v>
      </c>
      <c r="N165" s="15"/>
      <c r="O165" s="15">
        <v>0.02</v>
      </c>
      <c r="P165" s="15">
        <v>0.18</v>
      </c>
      <c r="Q165" s="15" t="s">
        <v>36</v>
      </c>
      <c r="R165" s="15">
        <v>0.01</v>
      </c>
      <c r="S165" s="15">
        <v>0.01</v>
      </c>
      <c r="T165" s="15" t="s">
        <v>36</v>
      </c>
      <c r="U165" s="15" t="s">
        <v>36</v>
      </c>
      <c r="V165" s="15"/>
      <c r="W165" s="15">
        <v>0.01</v>
      </c>
      <c r="X165" s="15" t="s">
        <v>36</v>
      </c>
      <c r="Y165" s="15"/>
    </row>
    <row r="166" spans="1:79" ht="11.25" customHeight="1">
      <c r="A166" s="96">
        <f t="shared" si="8"/>
        <v>279</v>
      </c>
      <c r="B166" s="12" t="s">
        <v>350</v>
      </c>
      <c r="C166" s="118">
        <v>0.6</v>
      </c>
      <c r="D166" s="118">
        <v>0.3</v>
      </c>
      <c r="E166" s="118">
        <v>0.2</v>
      </c>
      <c r="F166" s="15" t="s">
        <v>36</v>
      </c>
      <c r="G166" s="15">
        <v>0.03</v>
      </c>
      <c r="H166" s="15">
        <v>0.43</v>
      </c>
      <c r="I166" s="15">
        <v>0.14000000000000001</v>
      </c>
      <c r="J166" s="15"/>
      <c r="K166" s="15" t="s">
        <v>36</v>
      </c>
      <c r="L166" s="15" t="s">
        <v>36</v>
      </c>
      <c r="M166" s="14">
        <f t="shared" si="6"/>
        <v>279</v>
      </c>
      <c r="N166" s="15"/>
      <c r="O166" s="15">
        <v>0.03</v>
      </c>
      <c r="P166" s="15">
        <v>0.28000000000000003</v>
      </c>
      <c r="Q166" s="15" t="s">
        <v>36</v>
      </c>
      <c r="R166" s="15">
        <v>0.02</v>
      </c>
      <c r="S166" s="15">
        <v>0.08</v>
      </c>
      <c r="T166" s="15">
        <v>0.03</v>
      </c>
      <c r="U166" s="15">
        <v>0.02</v>
      </c>
      <c r="V166" s="15"/>
      <c r="W166" s="15">
        <v>0.06</v>
      </c>
      <c r="X166" s="15" t="s">
        <v>36</v>
      </c>
      <c r="Y166" s="15"/>
    </row>
    <row r="167" spans="1:79" ht="11.25" customHeight="1">
      <c r="A167" s="96">
        <f t="shared" si="8"/>
        <v>280</v>
      </c>
      <c r="B167" s="12" t="s">
        <v>351</v>
      </c>
      <c r="C167" s="10">
        <v>0.9</v>
      </c>
      <c r="D167" s="10">
        <v>1.1000000000000001</v>
      </c>
      <c r="E167" s="10">
        <v>1.2</v>
      </c>
      <c r="F167" s="15"/>
      <c r="G167" s="15">
        <v>0.02</v>
      </c>
      <c r="H167" s="15">
        <v>0.65</v>
      </c>
      <c r="I167" s="15">
        <v>0.23</v>
      </c>
      <c r="J167" s="15">
        <v>0.02</v>
      </c>
      <c r="K167" s="15">
        <v>0.02</v>
      </c>
      <c r="L167" s="15" t="s">
        <v>36</v>
      </c>
      <c r="M167" s="14">
        <f t="shared" si="6"/>
        <v>280</v>
      </c>
      <c r="N167" s="15"/>
      <c r="O167" s="15">
        <v>0.02</v>
      </c>
      <c r="P167" s="15">
        <v>1.01</v>
      </c>
      <c r="Q167" s="15">
        <v>0.03</v>
      </c>
      <c r="R167" s="15">
        <v>1.08</v>
      </c>
      <c r="S167" s="15">
        <v>7.0000000000000007E-2</v>
      </c>
      <c r="T167" s="15" t="s">
        <v>36</v>
      </c>
      <c r="U167" s="15">
        <v>0.04</v>
      </c>
      <c r="V167" s="15"/>
      <c r="W167" s="15">
        <v>0.04</v>
      </c>
      <c r="X167" s="15">
        <v>0.03</v>
      </c>
      <c r="Y167" s="15">
        <v>0.01</v>
      </c>
    </row>
    <row r="168" spans="1:79" s="98" customFormat="1" ht="11.25" customHeight="1">
      <c r="A168" s="96">
        <f t="shared" si="8"/>
        <v>281</v>
      </c>
      <c r="B168" s="98" t="s">
        <v>69</v>
      </c>
      <c r="C168" s="107">
        <v>1.496</v>
      </c>
      <c r="D168" s="107">
        <v>2.2126666666666668</v>
      </c>
      <c r="E168" s="107">
        <v>5.2163333333333348</v>
      </c>
      <c r="F168" s="119"/>
      <c r="G168" s="103">
        <v>5.9999999999999993E-3</v>
      </c>
      <c r="H168" s="103">
        <v>1.0273333333333332</v>
      </c>
      <c r="I168" s="103">
        <v>0.3706666666666667</v>
      </c>
      <c r="J168" s="103">
        <v>2.6666666666666668E-2</v>
      </c>
      <c r="K168" s="103">
        <v>4.1666666666666664E-2</v>
      </c>
      <c r="L168" s="103">
        <v>1.7666666666666667E-2</v>
      </c>
      <c r="M168" s="14">
        <f t="shared" si="6"/>
        <v>281</v>
      </c>
      <c r="N168" s="119"/>
      <c r="O168" s="103">
        <v>5.9999999999999993E-3</v>
      </c>
      <c r="P168" s="119">
        <v>2.1680000000000001</v>
      </c>
      <c r="Q168" s="103">
        <v>2.6666666666666668E-2</v>
      </c>
      <c r="R168" s="103">
        <v>4.62</v>
      </c>
      <c r="S168" s="103">
        <v>0.46900000000000003</v>
      </c>
      <c r="T168" s="103">
        <v>1.7666666666666667E-2</v>
      </c>
      <c r="U168" s="103">
        <v>1.1666666666666667E-2</v>
      </c>
      <c r="V168" s="119">
        <v>1.7666666666666667E-2</v>
      </c>
      <c r="W168" s="103">
        <v>6.5666666666666665E-2</v>
      </c>
      <c r="X168" s="119"/>
      <c r="Y168" s="119"/>
    </row>
    <row r="169" spans="1:79" ht="11.25" customHeight="1">
      <c r="A169" s="96">
        <f t="shared" si="8"/>
        <v>282</v>
      </c>
      <c r="B169" s="12" t="s">
        <v>352</v>
      </c>
      <c r="C169" s="10">
        <v>0.2</v>
      </c>
      <c r="D169" s="10">
        <v>0.1</v>
      </c>
      <c r="E169" s="10">
        <v>0.2</v>
      </c>
      <c r="F169" s="15"/>
      <c r="G169" s="15"/>
      <c r="H169" s="15">
        <v>7.0000000000000007E-2</v>
      </c>
      <c r="I169" s="15">
        <v>0.12</v>
      </c>
      <c r="J169" s="15"/>
      <c r="K169" s="15"/>
      <c r="L169" s="15"/>
      <c r="M169" s="14">
        <f t="shared" si="6"/>
        <v>282</v>
      </c>
      <c r="N169" s="15"/>
      <c r="O169" s="15" t="s">
        <v>36</v>
      </c>
      <c r="P169" s="15">
        <v>0.08</v>
      </c>
      <c r="Q169" s="15">
        <v>0.01</v>
      </c>
      <c r="R169" s="15" t="s">
        <v>36</v>
      </c>
      <c r="S169" s="15"/>
      <c r="T169" s="15">
        <v>0.03</v>
      </c>
      <c r="U169" s="15">
        <v>0.01</v>
      </c>
      <c r="V169" s="15">
        <v>0.01</v>
      </c>
      <c r="W169" s="15">
        <v>0.12</v>
      </c>
      <c r="X169" s="15"/>
      <c r="Y169" s="15"/>
    </row>
    <row r="170" spans="1:79" ht="11.25" customHeight="1">
      <c r="A170" s="96">
        <f t="shared" si="8"/>
        <v>283</v>
      </c>
      <c r="B170" s="12" t="s">
        <v>353</v>
      </c>
      <c r="C170" s="118">
        <v>0.1</v>
      </c>
      <c r="D170" s="118">
        <v>0.1</v>
      </c>
      <c r="E170" s="118">
        <v>0.2</v>
      </c>
      <c r="F170" s="117" t="s">
        <v>36</v>
      </c>
      <c r="G170" s="117" t="s">
        <v>36</v>
      </c>
      <c r="H170" s="117">
        <v>7.0000000000000007E-2</v>
      </c>
      <c r="I170" s="117">
        <v>7.0000000000000007E-2</v>
      </c>
      <c r="J170" s="15"/>
      <c r="K170" s="15"/>
      <c r="L170" s="15"/>
      <c r="M170" s="14">
        <f t="shared" si="6"/>
        <v>283</v>
      </c>
      <c r="N170" s="15"/>
      <c r="O170" s="15" t="s">
        <v>36</v>
      </c>
      <c r="P170" s="15">
        <v>0.06</v>
      </c>
      <c r="Q170" s="117">
        <v>0.01</v>
      </c>
      <c r="R170" s="117" t="s">
        <v>36</v>
      </c>
      <c r="S170" s="15"/>
      <c r="T170" s="117">
        <v>0.02</v>
      </c>
      <c r="U170" s="117">
        <v>0.02</v>
      </c>
      <c r="V170" s="117">
        <v>0.02</v>
      </c>
      <c r="W170" s="117">
        <v>0.1</v>
      </c>
      <c r="X170" s="117"/>
      <c r="Y170" s="15"/>
    </row>
    <row r="171" spans="1:79" ht="11.25" customHeight="1">
      <c r="A171" s="96">
        <f t="shared" si="8"/>
        <v>284</v>
      </c>
      <c r="B171" s="12" t="s">
        <v>692</v>
      </c>
      <c r="C171" s="10">
        <v>0.4</v>
      </c>
      <c r="D171" s="10">
        <v>0.2</v>
      </c>
      <c r="E171" s="10">
        <v>0.2</v>
      </c>
      <c r="F171" s="15"/>
      <c r="G171" s="15">
        <v>0.01</v>
      </c>
      <c r="H171" s="15">
        <v>0.23</v>
      </c>
      <c r="I171" s="15">
        <v>0.14000000000000001</v>
      </c>
      <c r="J171" s="15">
        <v>0.01</v>
      </c>
      <c r="K171" s="15">
        <v>0.01</v>
      </c>
      <c r="L171" s="15" t="s">
        <v>36</v>
      </c>
      <c r="M171" s="14">
        <f t="shared" si="6"/>
        <v>284</v>
      </c>
      <c r="N171" s="15"/>
      <c r="O171" s="15">
        <v>0.05</v>
      </c>
      <c r="P171" s="15">
        <v>0.16</v>
      </c>
      <c r="Q171" s="15">
        <v>0.01</v>
      </c>
      <c r="R171" s="15">
        <v>0.03</v>
      </c>
      <c r="S171" s="15" t="s">
        <v>36</v>
      </c>
      <c r="T171" s="15">
        <v>0.04</v>
      </c>
      <c r="U171" s="15">
        <v>0.08</v>
      </c>
      <c r="V171" s="15">
        <v>0.01</v>
      </c>
      <c r="W171" s="15">
        <v>0.09</v>
      </c>
      <c r="X171" s="15">
        <v>0.01</v>
      </c>
      <c r="Y171" s="15"/>
    </row>
    <row r="172" spans="1:79" ht="11.25" customHeight="1">
      <c r="A172" s="96">
        <f t="shared" si="8"/>
        <v>285</v>
      </c>
      <c r="B172" s="12" t="s">
        <v>693</v>
      </c>
      <c r="C172" s="10">
        <v>0.1</v>
      </c>
      <c r="D172" s="10">
        <v>0.1</v>
      </c>
      <c r="E172" s="10">
        <v>0.2</v>
      </c>
      <c r="F172" s="15"/>
      <c r="G172" s="15" t="s">
        <v>36</v>
      </c>
      <c r="H172" s="15">
        <v>0.08</v>
      </c>
      <c r="I172" s="15">
        <v>0.04</v>
      </c>
      <c r="J172" s="15" t="s">
        <v>36</v>
      </c>
      <c r="K172" s="15"/>
      <c r="L172" s="15"/>
      <c r="M172" s="14">
        <f t="shared" si="6"/>
        <v>285</v>
      </c>
      <c r="N172" s="15"/>
      <c r="O172" s="15">
        <v>0.02</v>
      </c>
      <c r="P172" s="15">
        <v>0.06</v>
      </c>
      <c r="Q172" s="15" t="s">
        <v>36</v>
      </c>
      <c r="R172" s="15">
        <v>0.02</v>
      </c>
      <c r="S172" s="15" t="s">
        <v>36</v>
      </c>
      <c r="T172" s="15">
        <v>0.02</v>
      </c>
      <c r="U172" s="15">
        <v>0.08</v>
      </c>
      <c r="V172" s="15">
        <v>0.01</v>
      </c>
      <c r="W172" s="15"/>
      <c r="X172" s="15" t="s">
        <v>36</v>
      </c>
      <c r="Y172" s="15"/>
    </row>
    <row r="173" spans="1:79" s="98" customFormat="1" ht="11.25" customHeight="1">
      <c r="A173" s="96">
        <f t="shared" si="8"/>
        <v>286</v>
      </c>
      <c r="B173" s="112" t="s">
        <v>694</v>
      </c>
      <c r="C173" s="107">
        <v>2.4683333333333333</v>
      </c>
      <c r="D173" s="107">
        <v>3.6086666666666667</v>
      </c>
      <c r="E173" s="107">
        <v>8.8263333333333343</v>
      </c>
      <c r="F173" s="119"/>
      <c r="G173" s="119"/>
      <c r="H173" s="103">
        <v>1.6919999999999999</v>
      </c>
      <c r="I173" s="103">
        <v>0.58733333333333337</v>
      </c>
      <c r="J173" s="103">
        <v>4.4999999999999998E-2</v>
      </c>
      <c r="K173" s="103">
        <v>8.4666666666666668E-2</v>
      </c>
      <c r="L173" s="103">
        <v>2.9666666666666664E-2</v>
      </c>
      <c r="M173" s="14">
        <f t="shared" si="6"/>
        <v>286</v>
      </c>
      <c r="N173" s="119"/>
      <c r="O173" s="103">
        <v>4.4999999999999998E-2</v>
      </c>
      <c r="P173" s="119">
        <v>3.544</v>
      </c>
      <c r="Q173" s="119"/>
      <c r="R173" s="103">
        <v>7.7606666666666664</v>
      </c>
      <c r="S173" s="103">
        <v>0.82166666666666666</v>
      </c>
      <c r="T173" s="103">
        <v>4.4999999999999998E-2</v>
      </c>
      <c r="U173" s="103">
        <v>8.4666666666666668E-2</v>
      </c>
      <c r="V173" s="119"/>
      <c r="W173" s="103">
        <v>9.9333333333333329E-2</v>
      </c>
      <c r="X173" s="119"/>
      <c r="Y173" s="119"/>
    </row>
    <row r="174" spans="1:79" ht="11.25" customHeight="1">
      <c r="A174" s="96">
        <f t="shared" si="8"/>
        <v>287</v>
      </c>
      <c r="B174" s="12" t="s">
        <v>354</v>
      </c>
      <c r="C174" s="10">
        <v>0.2</v>
      </c>
      <c r="D174" s="10">
        <v>0.2</v>
      </c>
      <c r="E174" s="10" t="s">
        <v>36</v>
      </c>
      <c r="F174" s="15"/>
      <c r="G174" s="15"/>
      <c r="H174" s="15">
        <v>0.1</v>
      </c>
      <c r="I174" s="15">
        <v>0.09</v>
      </c>
      <c r="J174" s="15">
        <v>0.01</v>
      </c>
      <c r="K174" s="15">
        <v>0.01</v>
      </c>
      <c r="L174" s="15"/>
      <c r="M174" s="14">
        <f t="shared" si="6"/>
        <v>287</v>
      </c>
      <c r="N174" s="15"/>
      <c r="O174" s="15">
        <v>0.01</v>
      </c>
      <c r="P174" s="15">
        <v>0.14000000000000001</v>
      </c>
      <c r="Q174" s="15"/>
      <c r="R174" s="15">
        <v>0.03</v>
      </c>
      <c r="S174" s="15" t="s">
        <v>36</v>
      </c>
      <c r="T174" s="15"/>
      <c r="U174" s="15"/>
      <c r="V174" s="15"/>
      <c r="W174" s="15"/>
      <c r="X174" s="15"/>
      <c r="Y174" s="15"/>
    </row>
    <row r="175" spans="1:79" ht="11.25" customHeight="1">
      <c r="A175" s="96">
        <f t="shared" si="8"/>
        <v>288</v>
      </c>
      <c r="B175" s="12" t="s">
        <v>355</v>
      </c>
      <c r="C175" s="118">
        <v>2.5</v>
      </c>
      <c r="D175" s="118">
        <v>2.2999999999999998</v>
      </c>
      <c r="E175" s="118">
        <v>0.3</v>
      </c>
      <c r="F175" s="15"/>
      <c r="G175" s="15">
        <v>0.3</v>
      </c>
      <c r="H175" s="15">
        <v>1.57</v>
      </c>
      <c r="I175" s="15">
        <v>0.31</v>
      </c>
      <c r="J175" s="15">
        <v>0.01</v>
      </c>
      <c r="K175" s="15">
        <v>0.02</v>
      </c>
      <c r="L175" s="15"/>
      <c r="M175" s="14">
        <f t="shared" si="6"/>
        <v>288</v>
      </c>
      <c r="N175" s="15"/>
      <c r="O175" s="15">
        <v>1.21</v>
      </c>
      <c r="P175" s="15">
        <v>1.02</v>
      </c>
      <c r="Q175" s="15">
        <v>0.01</v>
      </c>
      <c r="R175" s="15">
        <v>0.09</v>
      </c>
      <c r="S175" s="15">
        <v>0.12</v>
      </c>
      <c r="T175" s="15">
        <v>0.03</v>
      </c>
      <c r="U175" s="15">
        <v>0.04</v>
      </c>
      <c r="V175" s="15">
        <v>0.01</v>
      </c>
      <c r="W175" s="15">
        <v>0.03</v>
      </c>
      <c r="X175" s="15">
        <v>0.04</v>
      </c>
      <c r="Y175" s="15"/>
    </row>
    <row r="176" spans="1:79" s="74" customFormat="1" ht="11.25" customHeight="1">
      <c r="B176" s="75"/>
      <c r="C176" s="76" t="s">
        <v>594</v>
      </c>
      <c r="D176" s="76" t="s">
        <v>595</v>
      </c>
      <c r="E176" s="76" t="s">
        <v>596</v>
      </c>
      <c r="F176" s="77"/>
      <c r="G176" s="77"/>
      <c r="H176" s="77"/>
      <c r="I176" s="77"/>
      <c r="J176" s="77"/>
      <c r="K176" s="77"/>
      <c r="L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129"/>
      <c r="BK176" s="129"/>
      <c r="BL176" s="129"/>
      <c r="BM176" s="129"/>
      <c r="BN176" s="129"/>
      <c r="BO176" s="129"/>
      <c r="BP176" s="129"/>
      <c r="BQ176" s="129"/>
      <c r="BR176" s="129"/>
      <c r="BS176" s="129"/>
      <c r="BT176" s="129"/>
      <c r="BU176" s="129"/>
      <c r="BV176" s="129"/>
      <c r="BW176" s="129"/>
      <c r="BX176" s="129"/>
      <c r="BY176" s="129"/>
      <c r="BZ176" s="129"/>
      <c r="CA176" s="129"/>
    </row>
    <row r="177" spans="1:79" s="80" customFormat="1" ht="11.25" customHeight="1">
      <c r="A177" s="45" t="s">
        <v>95</v>
      </c>
      <c r="B177" s="78" t="s">
        <v>105</v>
      </c>
      <c r="C177" s="37" t="s">
        <v>597</v>
      </c>
      <c r="D177" s="37" t="s">
        <v>598</v>
      </c>
      <c r="E177" s="37" t="s">
        <v>598</v>
      </c>
      <c r="F177" s="69" t="s">
        <v>599</v>
      </c>
      <c r="G177" s="69" t="s">
        <v>600</v>
      </c>
      <c r="H177" s="69" t="s">
        <v>601</v>
      </c>
      <c r="I177" s="69" t="s">
        <v>602</v>
      </c>
      <c r="J177" s="69" t="s">
        <v>603</v>
      </c>
      <c r="K177" s="69" t="s">
        <v>604</v>
      </c>
      <c r="L177" s="69" t="s">
        <v>605</v>
      </c>
      <c r="M177" s="45" t="str">
        <f>A177</f>
        <v>Número do</v>
      </c>
      <c r="N177" s="69" t="s">
        <v>606</v>
      </c>
      <c r="O177" s="69" t="s">
        <v>607</v>
      </c>
      <c r="P177" s="69" t="s">
        <v>608</v>
      </c>
      <c r="Q177" s="69" t="s">
        <v>609</v>
      </c>
      <c r="R177" s="79" t="s">
        <v>610</v>
      </c>
      <c r="S177" s="79" t="s">
        <v>611</v>
      </c>
      <c r="T177" s="69" t="s">
        <v>612</v>
      </c>
      <c r="U177" s="69" t="s">
        <v>613</v>
      </c>
      <c r="V177" s="69" t="s">
        <v>614</v>
      </c>
      <c r="W177" s="69" t="s">
        <v>615</v>
      </c>
      <c r="X177" s="69" t="s">
        <v>616</v>
      </c>
      <c r="Y177" s="69" t="s">
        <v>617</v>
      </c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</row>
    <row r="178" spans="1:79" s="125" customFormat="1" ht="11.25" customHeight="1">
      <c r="A178" s="84" t="s">
        <v>104</v>
      </c>
      <c r="B178" s="81"/>
      <c r="C178" s="82" t="s">
        <v>109</v>
      </c>
      <c r="D178" s="82" t="s">
        <v>109</v>
      </c>
      <c r="E178" s="82" t="s">
        <v>109</v>
      </c>
      <c r="F178" s="83" t="s">
        <v>109</v>
      </c>
      <c r="G178" s="83" t="s">
        <v>109</v>
      </c>
      <c r="H178" s="83" t="s">
        <v>109</v>
      </c>
      <c r="I178" s="83" t="s">
        <v>109</v>
      </c>
      <c r="J178" s="83" t="s">
        <v>109</v>
      </c>
      <c r="K178" s="83" t="s">
        <v>109</v>
      </c>
      <c r="L178" s="83" t="s">
        <v>109</v>
      </c>
      <c r="M178" s="84" t="str">
        <f>A178</f>
        <v>Alimento</v>
      </c>
      <c r="N178" s="83" t="s">
        <v>109</v>
      </c>
      <c r="O178" s="83" t="s">
        <v>109</v>
      </c>
      <c r="P178" s="83" t="s">
        <v>109</v>
      </c>
      <c r="Q178" s="83" t="s">
        <v>109</v>
      </c>
      <c r="R178" s="83" t="s">
        <v>109</v>
      </c>
      <c r="S178" s="83" t="s">
        <v>109</v>
      </c>
      <c r="T178" s="83" t="s">
        <v>109</v>
      </c>
      <c r="U178" s="83" t="s">
        <v>109</v>
      </c>
      <c r="V178" s="83" t="s">
        <v>109</v>
      </c>
      <c r="W178" s="83" t="s">
        <v>109</v>
      </c>
      <c r="X178" s="83" t="s">
        <v>109</v>
      </c>
      <c r="Y178" s="83" t="s">
        <v>109</v>
      </c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</row>
    <row r="179" spans="1:79" s="98" customFormat="1" ht="11.25" customHeight="1">
      <c r="A179" s="96">
        <f>A175+1</f>
        <v>289</v>
      </c>
      <c r="B179" s="111" t="s">
        <v>42</v>
      </c>
      <c r="C179" s="107">
        <v>4.8</v>
      </c>
      <c r="D179" s="107">
        <v>6.3933333333333326</v>
      </c>
      <c r="E179" s="107">
        <v>2.5833333333333335</v>
      </c>
      <c r="F179" s="119"/>
      <c r="G179" s="103">
        <v>0.51</v>
      </c>
      <c r="H179" s="103">
        <v>3.2533333333333334</v>
      </c>
      <c r="I179" s="103">
        <v>0.83</v>
      </c>
      <c r="J179" s="119"/>
      <c r="K179" s="119"/>
      <c r="L179" s="119"/>
      <c r="M179" s="14">
        <f t="shared" si="6"/>
        <v>289</v>
      </c>
      <c r="N179" s="119"/>
      <c r="O179" s="103">
        <v>2.91</v>
      </c>
      <c r="P179" s="119">
        <v>3.2199999999999998</v>
      </c>
      <c r="Q179" s="103">
        <v>0.26333333333333336</v>
      </c>
      <c r="R179" s="103">
        <v>0.43</v>
      </c>
      <c r="S179" s="103">
        <v>0.16666666666666666</v>
      </c>
      <c r="T179" s="103">
        <v>0.16</v>
      </c>
      <c r="U179" s="103">
        <v>0.83666666666666656</v>
      </c>
      <c r="V179" s="119">
        <v>0.32666666666666666</v>
      </c>
      <c r="W179" s="103">
        <v>0.25666666666666665</v>
      </c>
      <c r="X179" s="119"/>
      <c r="Y179" s="119"/>
    </row>
    <row r="180" spans="1:79" s="98" customFormat="1" ht="11.25" customHeight="1">
      <c r="A180" s="96">
        <f t="shared" si="8"/>
        <v>290</v>
      </c>
      <c r="B180" s="111" t="s">
        <v>43</v>
      </c>
      <c r="C180" s="107">
        <v>4.45</v>
      </c>
      <c r="D180" s="107">
        <v>6.4733333333333336</v>
      </c>
      <c r="E180" s="107">
        <v>2.2833333333333337</v>
      </c>
      <c r="F180" s="119"/>
      <c r="G180" s="103">
        <v>0.52333333333333332</v>
      </c>
      <c r="H180" s="103">
        <v>3.1466666666666665</v>
      </c>
      <c r="I180" s="103">
        <v>0.67666666666666664</v>
      </c>
      <c r="J180" s="119"/>
      <c r="K180" s="119"/>
      <c r="L180" s="119"/>
      <c r="M180" s="14">
        <f t="shared" si="6"/>
        <v>290</v>
      </c>
      <c r="N180" s="119"/>
      <c r="O180" s="103">
        <v>3.1233333333333335</v>
      </c>
      <c r="P180" s="119">
        <v>3.1066666666666669</v>
      </c>
      <c r="Q180" s="103">
        <v>0.24333333333333332</v>
      </c>
      <c r="R180" s="103">
        <v>0.20666666666666669</v>
      </c>
      <c r="S180" s="103">
        <v>0.17</v>
      </c>
      <c r="T180" s="103">
        <v>0.16333333333333333</v>
      </c>
      <c r="U180" s="103">
        <v>0.89333333333333342</v>
      </c>
      <c r="V180" s="119">
        <v>0.36333333333333329</v>
      </c>
      <c r="W180" s="103">
        <v>0.28666666666666668</v>
      </c>
      <c r="X180" s="119"/>
      <c r="Y180" s="119"/>
    </row>
    <row r="181" spans="1:79" ht="11.25" customHeight="1">
      <c r="A181" s="96">
        <f t="shared" si="8"/>
        <v>291</v>
      </c>
      <c r="B181" s="12" t="s">
        <v>356</v>
      </c>
      <c r="C181" s="118">
        <v>1.2</v>
      </c>
      <c r="D181" s="118">
        <v>0.7</v>
      </c>
      <c r="E181" s="118">
        <v>0.1</v>
      </c>
      <c r="F181" s="15"/>
      <c r="G181" s="15">
        <v>0.04</v>
      </c>
      <c r="H181" s="15">
        <v>0.75</v>
      </c>
      <c r="I181" s="15">
        <v>0.26</v>
      </c>
      <c r="J181" s="15">
        <v>0.01</v>
      </c>
      <c r="K181" s="15">
        <v>0.01</v>
      </c>
      <c r="L181" s="15">
        <v>0.01</v>
      </c>
      <c r="M181" s="14">
        <f t="shared" si="6"/>
        <v>291</v>
      </c>
      <c r="N181" s="15"/>
      <c r="O181" s="15">
        <v>0.18</v>
      </c>
      <c r="P181" s="15">
        <v>0.49</v>
      </c>
      <c r="Q181" s="15" t="s">
        <v>36</v>
      </c>
      <c r="R181" s="15">
        <v>0.04</v>
      </c>
      <c r="S181" s="15">
        <v>0.03</v>
      </c>
      <c r="T181" s="15">
        <v>0.02</v>
      </c>
      <c r="U181" s="15">
        <v>0.01</v>
      </c>
      <c r="V181" s="15" t="s">
        <v>36</v>
      </c>
      <c r="W181" s="15" t="s">
        <v>36</v>
      </c>
      <c r="X181" s="15">
        <v>0.01</v>
      </c>
      <c r="Y181" s="15"/>
    </row>
    <row r="182" spans="1:79" ht="11.25" customHeight="1">
      <c r="A182" s="96">
        <f t="shared" si="8"/>
        <v>292</v>
      </c>
      <c r="B182" s="12" t="s">
        <v>357</v>
      </c>
      <c r="C182" s="118">
        <v>0.7</v>
      </c>
      <c r="D182" s="118">
        <v>0.5</v>
      </c>
      <c r="E182" s="118">
        <v>0.1</v>
      </c>
      <c r="F182" s="15"/>
      <c r="G182" s="15">
        <v>0.05</v>
      </c>
      <c r="H182" s="15">
        <v>0.46</v>
      </c>
      <c r="I182" s="15">
        <v>0.13</v>
      </c>
      <c r="J182" s="15">
        <v>0.01</v>
      </c>
      <c r="K182" s="15" t="s">
        <v>36</v>
      </c>
      <c r="L182" s="15">
        <v>0.01</v>
      </c>
      <c r="M182" s="14">
        <f t="shared" si="6"/>
        <v>292</v>
      </c>
      <c r="N182" s="15"/>
      <c r="O182" s="15">
        <v>0.2</v>
      </c>
      <c r="P182" s="15">
        <v>0.27</v>
      </c>
      <c r="Q182" s="15">
        <v>0.02</v>
      </c>
      <c r="R182" s="15">
        <v>0.01</v>
      </c>
      <c r="S182" s="15">
        <v>0.02</v>
      </c>
      <c r="T182" s="15">
        <v>0.02</v>
      </c>
      <c r="U182" s="15">
        <v>0.03</v>
      </c>
      <c r="V182" s="15">
        <v>0.03</v>
      </c>
      <c r="W182" s="15">
        <v>0.04</v>
      </c>
      <c r="X182" s="15">
        <v>0.01</v>
      </c>
      <c r="Y182" s="15"/>
    </row>
    <row r="183" spans="1:79" ht="11.25" customHeight="1">
      <c r="A183" s="96">
        <f t="shared" si="8"/>
        <v>293</v>
      </c>
      <c r="B183" s="12" t="s">
        <v>358</v>
      </c>
      <c r="C183" s="10">
        <v>1.5</v>
      </c>
      <c r="D183" s="10">
        <v>1.2</v>
      </c>
      <c r="E183" s="10">
        <v>0.3</v>
      </c>
      <c r="F183" s="15"/>
      <c r="G183" s="15">
        <v>0.12</v>
      </c>
      <c r="H183" s="15">
        <v>0.99</v>
      </c>
      <c r="I183" s="15">
        <v>0.32</v>
      </c>
      <c r="J183" s="15">
        <v>0.02</v>
      </c>
      <c r="K183" s="15">
        <v>0.01</v>
      </c>
      <c r="L183" s="15" t="s">
        <v>36</v>
      </c>
      <c r="M183" s="14">
        <f t="shared" si="6"/>
        <v>293</v>
      </c>
      <c r="N183" s="15">
        <v>0.01</v>
      </c>
      <c r="O183" s="15">
        <v>0.42</v>
      </c>
      <c r="P183" s="15">
        <v>0.69</v>
      </c>
      <c r="Q183" s="15">
        <v>0.03</v>
      </c>
      <c r="R183" s="15">
        <v>0.03</v>
      </c>
      <c r="S183" s="15"/>
      <c r="T183" s="15">
        <v>0.04</v>
      </c>
      <c r="U183" s="15">
        <v>0.05</v>
      </c>
      <c r="V183" s="15">
        <v>0.04</v>
      </c>
      <c r="W183" s="15">
        <v>0.05</v>
      </c>
      <c r="X183" s="15">
        <v>0.02</v>
      </c>
      <c r="Y183" s="15"/>
    </row>
    <row r="184" spans="1:79" s="98" customFormat="1" ht="11.25" customHeight="1">
      <c r="A184" s="96">
        <f>A183+1</f>
        <v>294</v>
      </c>
      <c r="B184" s="111" t="s">
        <v>626</v>
      </c>
      <c r="C184" s="107">
        <v>0.74666666666666659</v>
      </c>
      <c r="D184" s="107">
        <v>0.62</v>
      </c>
      <c r="E184" s="107">
        <v>0.62666666666666671</v>
      </c>
      <c r="F184" s="119"/>
      <c r="G184" s="103">
        <v>5.6666666666666664E-2</v>
      </c>
      <c r="H184" s="103">
        <v>0.49</v>
      </c>
      <c r="I184" s="103">
        <v>0.16666666666666666</v>
      </c>
      <c r="J184" s="119"/>
      <c r="K184" s="119"/>
      <c r="L184" s="119"/>
      <c r="M184" s="14">
        <f t="shared" si="6"/>
        <v>294</v>
      </c>
      <c r="N184" s="119"/>
      <c r="O184" s="103">
        <v>0.23</v>
      </c>
      <c r="P184" s="119">
        <v>0.33333333333333337</v>
      </c>
      <c r="Q184" s="103">
        <v>2.6666666666666668E-2</v>
      </c>
      <c r="R184" s="103">
        <v>0.02</v>
      </c>
      <c r="S184" s="103">
        <v>1.3333333333333334E-2</v>
      </c>
      <c r="T184" s="103">
        <v>8.666666666666667E-2</v>
      </c>
      <c r="U184" s="103">
        <v>0.17333333333333334</v>
      </c>
      <c r="V184" s="119">
        <v>0.1</v>
      </c>
      <c r="W184" s="103">
        <v>0.20333333333333334</v>
      </c>
      <c r="X184" s="103">
        <v>0.01</v>
      </c>
      <c r="Y184" s="119"/>
    </row>
    <row r="185" spans="1:79" s="98" customFormat="1" ht="11.25" customHeight="1">
      <c r="A185" s="96">
        <f>A184+1</f>
        <v>295</v>
      </c>
      <c r="B185" s="111" t="s">
        <v>45</v>
      </c>
      <c r="C185" s="107">
        <v>2.9736666666666665</v>
      </c>
      <c r="D185" s="107">
        <v>1.4186666666666667</v>
      </c>
      <c r="E185" s="107">
        <v>0.35699999999999998</v>
      </c>
      <c r="F185" s="103">
        <v>5.0000000000000001E-3</v>
      </c>
      <c r="G185" s="103">
        <v>0.19299999999999998</v>
      </c>
      <c r="H185" s="103">
        <v>1.8480000000000001</v>
      </c>
      <c r="I185" s="103">
        <v>0.66</v>
      </c>
      <c r="J185" s="103">
        <v>2.8666666666666663E-2</v>
      </c>
      <c r="K185" s="103">
        <v>4.5666666666666668E-2</v>
      </c>
      <c r="L185" s="103">
        <v>3.7333333333333336E-2</v>
      </c>
      <c r="M185" s="14">
        <f t="shared" si="6"/>
        <v>295</v>
      </c>
      <c r="N185" s="119"/>
      <c r="O185" s="103">
        <v>0.29466666666666663</v>
      </c>
      <c r="P185" s="119">
        <v>1.0493333333333335</v>
      </c>
      <c r="Q185" s="103">
        <v>7.4666666666666673E-2</v>
      </c>
      <c r="R185" s="103">
        <v>0.13700000000000001</v>
      </c>
      <c r="S185" s="119"/>
      <c r="T185" s="103">
        <v>6.2666666666666662E-2</v>
      </c>
      <c r="U185" s="103">
        <v>2.2000000000000002E-2</v>
      </c>
      <c r="V185" s="119">
        <v>2.5333333333333333E-2</v>
      </c>
      <c r="W185" s="103">
        <v>4.4000000000000004E-2</v>
      </c>
      <c r="X185" s="103">
        <v>2.0333333333333332E-2</v>
      </c>
      <c r="Y185" s="119"/>
    </row>
    <row r="186" spans="1:79" ht="11.25" customHeight="1">
      <c r="A186" s="96">
        <f t="shared" ref="A186:A215" si="9">A185+1</f>
        <v>296</v>
      </c>
      <c r="B186" s="12" t="s">
        <v>359</v>
      </c>
      <c r="C186" s="10">
        <v>2</v>
      </c>
      <c r="D186" s="10">
        <v>2.2000000000000002</v>
      </c>
      <c r="E186" s="10">
        <v>1.2</v>
      </c>
      <c r="F186" s="15">
        <v>0.02</v>
      </c>
      <c r="G186" s="15">
        <v>0.16</v>
      </c>
      <c r="H186" s="15">
        <v>1.24</v>
      </c>
      <c r="I186" s="15">
        <v>0.47</v>
      </c>
      <c r="J186" s="15">
        <v>0.02</v>
      </c>
      <c r="K186" s="15">
        <v>0.04</v>
      </c>
      <c r="L186" s="15"/>
      <c r="M186" s="14">
        <f t="shared" si="6"/>
        <v>296</v>
      </c>
      <c r="N186" s="15"/>
      <c r="O186" s="15">
        <v>0.34</v>
      </c>
      <c r="P186" s="15">
        <v>1.82</v>
      </c>
      <c r="Q186" s="15">
        <v>0.02</v>
      </c>
      <c r="R186" s="15">
        <v>0.49</v>
      </c>
      <c r="S186" s="15">
        <v>0.17</v>
      </c>
      <c r="T186" s="15">
        <v>0.21</v>
      </c>
      <c r="U186" s="15">
        <v>0.13</v>
      </c>
      <c r="V186" s="15">
        <v>0.06</v>
      </c>
      <c r="W186" s="15">
        <v>0.18</v>
      </c>
      <c r="X186" s="15">
        <v>0.01</v>
      </c>
      <c r="Y186" s="15"/>
    </row>
    <row r="187" spans="1:79" ht="11.25" customHeight="1">
      <c r="A187" s="96">
        <f t="shared" si="9"/>
        <v>297</v>
      </c>
      <c r="B187" s="12" t="s">
        <v>360</v>
      </c>
      <c r="C187" s="10">
        <v>5.5</v>
      </c>
      <c r="D187" s="10">
        <v>7</v>
      </c>
      <c r="E187" s="10">
        <v>8.1</v>
      </c>
      <c r="F187" s="15"/>
      <c r="G187" s="15">
        <v>0.22</v>
      </c>
      <c r="H187" s="15">
        <v>3.4</v>
      </c>
      <c r="I187" s="15">
        <v>1.39</v>
      </c>
      <c r="J187" s="15">
        <v>0.09</v>
      </c>
      <c r="K187" s="15">
        <v>0.12</v>
      </c>
      <c r="L187" s="15">
        <v>0.04</v>
      </c>
      <c r="M187" s="14">
        <f t="shared" si="6"/>
        <v>297</v>
      </c>
      <c r="N187" s="15">
        <v>0.04</v>
      </c>
      <c r="O187" s="15">
        <v>0.02</v>
      </c>
      <c r="P187" s="15">
        <v>6.72</v>
      </c>
      <c r="Q187" s="15">
        <v>0.11</v>
      </c>
      <c r="R187" s="15">
        <v>6.43</v>
      </c>
      <c r="S187" s="15">
        <v>0.78</v>
      </c>
      <c r="T187" s="15">
        <v>0.34</v>
      </c>
      <c r="U187" s="15">
        <v>0.03</v>
      </c>
      <c r="V187" s="15">
        <v>0.08</v>
      </c>
      <c r="W187" s="15">
        <v>0.23</v>
      </c>
      <c r="X187" s="15">
        <v>0.04</v>
      </c>
      <c r="Y187" s="15">
        <v>0.06</v>
      </c>
    </row>
    <row r="188" spans="1:79" s="98" customFormat="1" ht="11.25" customHeight="1">
      <c r="A188" s="96">
        <f t="shared" si="9"/>
        <v>298</v>
      </c>
      <c r="B188" s="98" t="s">
        <v>637</v>
      </c>
      <c r="C188" s="107">
        <v>3.4033333333333333</v>
      </c>
      <c r="D188" s="107">
        <v>3.2840000000000003</v>
      </c>
      <c r="E188" s="107">
        <v>1.1023333333333332</v>
      </c>
      <c r="F188" s="103">
        <v>2.5333333333333336E-2</v>
      </c>
      <c r="G188" s="103">
        <v>0.14933333333333332</v>
      </c>
      <c r="H188" s="103">
        <v>2.1060000000000003</v>
      </c>
      <c r="I188" s="103">
        <v>0.88266666666666671</v>
      </c>
      <c r="J188" s="103">
        <v>4.2333333333333334E-2</v>
      </c>
      <c r="K188" s="103">
        <v>2.5333333333333336E-2</v>
      </c>
      <c r="L188" s="103">
        <v>4.2333333333333334E-2</v>
      </c>
      <c r="M188" s="14">
        <f t="shared" si="6"/>
        <v>298</v>
      </c>
      <c r="N188" s="119"/>
      <c r="O188" s="103">
        <v>0.38633333333333336</v>
      </c>
      <c r="P188" s="119">
        <v>2.8356666666666666</v>
      </c>
      <c r="Q188" s="103">
        <v>5.0666666666666665E-2</v>
      </c>
      <c r="R188" s="103">
        <v>0.57233333333333325</v>
      </c>
      <c r="S188" s="119"/>
      <c r="T188" s="103">
        <v>0.11833333333333333</v>
      </c>
      <c r="U188" s="103">
        <v>9.8666666666666666E-2</v>
      </c>
      <c r="V188" s="119">
        <v>4.766666666666667E-2</v>
      </c>
      <c r="W188" s="103">
        <v>0.121</v>
      </c>
      <c r="X188" s="103">
        <v>8.4666666666666668E-2</v>
      </c>
      <c r="Y188" s="103">
        <v>2.2666666666666668E-2</v>
      </c>
    </row>
    <row r="189" spans="1:79" s="98" customFormat="1" ht="11.25" customHeight="1">
      <c r="A189" s="96">
        <f t="shared" si="9"/>
        <v>299</v>
      </c>
      <c r="B189" s="98" t="s">
        <v>54</v>
      </c>
      <c r="C189" s="107">
        <v>5.4633333333333329</v>
      </c>
      <c r="D189" s="107">
        <v>5.3636666666666661</v>
      </c>
      <c r="E189" s="107">
        <v>10.425333333333334</v>
      </c>
      <c r="F189" s="119"/>
      <c r="G189" s="103">
        <v>0.28066666666666668</v>
      </c>
      <c r="H189" s="103">
        <v>3.7366666666666668</v>
      </c>
      <c r="I189" s="103">
        <v>1.08</v>
      </c>
      <c r="J189" s="103">
        <v>8.6333333333333331E-2</v>
      </c>
      <c r="K189" s="103">
        <v>0.10766666666666667</v>
      </c>
      <c r="L189" s="103">
        <v>4.3333333333333335E-2</v>
      </c>
      <c r="M189" s="14">
        <f t="shared" si="6"/>
        <v>299</v>
      </c>
      <c r="N189" s="119"/>
      <c r="O189" s="103">
        <v>0.30266666666666664</v>
      </c>
      <c r="P189" s="119">
        <v>4.9026666666666667</v>
      </c>
      <c r="Q189" s="103">
        <v>9.3666666666666676E-2</v>
      </c>
      <c r="R189" s="103">
        <v>7.530666666666666</v>
      </c>
      <c r="S189" s="103">
        <v>0.84233333333333338</v>
      </c>
      <c r="T189" s="103">
        <v>8.6333333333333331E-2</v>
      </c>
      <c r="U189" s="103">
        <v>0.43933333333333335</v>
      </c>
      <c r="V189" s="119">
        <v>0.17299999999999996</v>
      </c>
      <c r="W189" s="103">
        <v>1.1596666666666666</v>
      </c>
      <c r="X189" s="119"/>
      <c r="Y189" s="103">
        <v>4.3333333333333335E-2</v>
      </c>
    </row>
    <row r="190" spans="1:79" ht="11.25" customHeight="1">
      <c r="A190" s="96">
        <f t="shared" si="9"/>
        <v>300</v>
      </c>
      <c r="B190" s="12" t="s">
        <v>361</v>
      </c>
      <c r="C190" s="10">
        <v>5.3</v>
      </c>
      <c r="D190" s="10">
        <v>6</v>
      </c>
      <c r="E190" s="10">
        <v>11.7</v>
      </c>
      <c r="F190" s="15"/>
      <c r="G190" s="15">
        <v>0.21</v>
      </c>
      <c r="H190" s="15">
        <v>3.59</v>
      </c>
      <c r="I190" s="15">
        <v>1.17</v>
      </c>
      <c r="J190" s="15">
        <v>0.09</v>
      </c>
      <c r="K190" s="15">
        <v>0.13</v>
      </c>
      <c r="L190" s="15">
        <v>0.06</v>
      </c>
      <c r="M190" s="14">
        <f t="shared" si="6"/>
        <v>300</v>
      </c>
      <c r="N190" s="15"/>
      <c r="O190" s="15">
        <v>0.23</v>
      </c>
      <c r="P190" s="15">
        <v>5.53</v>
      </c>
      <c r="Q190" s="15">
        <v>0.15</v>
      </c>
      <c r="R190" s="15">
        <v>8.92</v>
      </c>
      <c r="S190" s="15">
        <v>0.87</v>
      </c>
      <c r="T190" s="15">
        <v>0.08</v>
      </c>
      <c r="U190" s="15">
        <v>0.35</v>
      </c>
      <c r="V190" s="15">
        <v>0.14000000000000001</v>
      </c>
      <c r="W190" s="15">
        <v>1.1299999999999999</v>
      </c>
      <c r="X190" s="15"/>
      <c r="Y190" s="15"/>
    </row>
    <row r="191" spans="1:79" ht="11.25" customHeight="1">
      <c r="A191" s="96">
        <f t="shared" si="9"/>
        <v>301</v>
      </c>
      <c r="B191" s="12" t="s">
        <v>362</v>
      </c>
      <c r="C191" s="10">
        <v>0.2</v>
      </c>
      <c r="D191" s="10">
        <v>0.1</v>
      </c>
      <c r="E191" s="10">
        <v>0.3</v>
      </c>
      <c r="F191" s="15"/>
      <c r="G191" s="15"/>
      <c r="H191" s="15">
        <v>0.12</v>
      </c>
      <c r="I191" s="15">
        <v>0.06</v>
      </c>
      <c r="J191" s="15"/>
      <c r="K191" s="15"/>
      <c r="L191" s="15" t="s">
        <v>36</v>
      </c>
      <c r="M191" s="14">
        <f t="shared" si="6"/>
        <v>301</v>
      </c>
      <c r="N191" s="15"/>
      <c r="O191" s="15" t="s">
        <v>36</v>
      </c>
      <c r="P191" s="15">
        <v>0.1</v>
      </c>
      <c r="Q191" s="15" t="s">
        <v>36</v>
      </c>
      <c r="R191" s="15">
        <v>0.02</v>
      </c>
      <c r="S191" s="15"/>
      <c r="T191" s="15">
        <v>0.02</v>
      </c>
      <c r="U191" s="15">
        <v>0.03</v>
      </c>
      <c r="V191" s="15" t="s">
        <v>36</v>
      </c>
      <c r="W191" s="15">
        <v>0.23</v>
      </c>
      <c r="X191" s="15"/>
      <c r="Y191" s="15"/>
    </row>
    <row r="192" spans="1:79" ht="11.25" customHeight="1">
      <c r="A192" s="96">
        <f t="shared" si="9"/>
        <v>302</v>
      </c>
      <c r="B192" s="12" t="s">
        <v>363</v>
      </c>
      <c r="C192" s="118">
        <v>0.9</v>
      </c>
      <c r="D192" s="118">
        <v>0.5</v>
      </c>
      <c r="E192" s="118">
        <v>0.4</v>
      </c>
      <c r="F192" s="15"/>
      <c r="G192" s="15">
        <v>0.17</v>
      </c>
      <c r="H192" s="15">
        <v>0.59</v>
      </c>
      <c r="I192" s="15">
        <v>0.08</v>
      </c>
      <c r="J192" s="15" t="s">
        <v>36</v>
      </c>
      <c r="K192" s="15"/>
      <c r="L192" s="15">
        <v>0.02</v>
      </c>
      <c r="M192" s="14">
        <f t="shared" si="6"/>
        <v>302</v>
      </c>
      <c r="N192" s="15"/>
      <c r="O192" s="15">
        <v>0.15</v>
      </c>
      <c r="P192" s="15">
        <v>0.35</v>
      </c>
      <c r="Q192" s="15" t="s">
        <v>36</v>
      </c>
      <c r="R192" s="15">
        <v>0.03</v>
      </c>
      <c r="S192" s="15">
        <v>0.05</v>
      </c>
      <c r="T192" s="15">
        <v>0.02</v>
      </c>
      <c r="U192" s="15">
        <v>0.03</v>
      </c>
      <c r="V192" s="15">
        <v>0.02</v>
      </c>
      <c r="W192" s="15">
        <v>0.11</v>
      </c>
      <c r="X192" s="15"/>
      <c r="Y192" s="15"/>
    </row>
    <row r="193" spans="1:25" s="98" customFormat="1" ht="11.25" customHeight="1">
      <c r="A193" s="96">
        <f t="shared" si="9"/>
        <v>303</v>
      </c>
      <c r="B193" s="98" t="s">
        <v>49</v>
      </c>
      <c r="C193" s="107">
        <v>1.4000000000000001</v>
      </c>
      <c r="D193" s="107">
        <v>2.0866666666666669</v>
      </c>
      <c r="E193" s="107">
        <v>4.2733333333333325</v>
      </c>
      <c r="F193" s="103"/>
      <c r="G193" s="103">
        <v>0.08</v>
      </c>
      <c r="H193" s="103">
        <v>1.0333333333333334</v>
      </c>
      <c r="I193" s="103">
        <v>0.26</v>
      </c>
      <c r="J193" s="103"/>
      <c r="K193" s="103">
        <v>2.6666666666666668E-2</v>
      </c>
      <c r="L193" s="103"/>
      <c r="M193" s="14">
        <f t="shared" si="6"/>
        <v>303</v>
      </c>
      <c r="N193" s="119"/>
      <c r="O193" s="103">
        <v>0.13666666666666669</v>
      </c>
      <c r="P193" s="119">
        <v>1.7733333333333334</v>
      </c>
      <c r="Q193" s="103">
        <v>9.6666666666666679E-2</v>
      </c>
      <c r="R193" s="103">
        <v>3.07</v>
      </c>
      <c r="S193" s="119">
        <v>0.35666666666666663</v>
      </c>
      <c r="T193" s="103"/>
      <c r="U193" s="103">
        <v>0.19</v>
      </c>
      <c r="V193" s="119" t="s">
        <v>36</v>
      </c>
      <c r="W193" s="103">
        <v>0.6</v>
      </c>
      <c r="X193" s="103"/>
      <c r="Y193" s="119"/>
    </row>
    <row r="194" spans="1:25" ht="11.25" customHeight="1">
      <c r="A194" s="96">
        <f t="shared" si="9"/>
        <v>304</v>
      </c>
      <c r="B194" s="12" t="s">
        <v>364</v>
      </c>
      <c r="C194" s="118">
        <v>0.8</v>
      </c>
      <c r="D194" s="118">
        <v>2.4</v>
      </c>
      <c r="E194" s="118">
        <v>0.9</v>
      </c>
      <c r="F194" s="15"/>
      <c r="G194" s="15">
        <v>0.04</v>
      </c>
      <c r="H194" s="15">
        <v>0.4</v>
      </c>
      <c r="I194" s="15">
        <v>0.22</v>
      </c>
      <c r="J194" s="15">
        <v>0.02</v>
      </c>
      <c r="K194" s="15">
        <v>0.01</v>
      </c>
      <c r="L194" s="15">
        <v>0.01</v>
      </c>
      <c r="M194" s="14">
        <f t="shared" si="6"/>
        <v>304</v>
      </c>
      <c r="N194" s="15"/>
      <c r="O194" s="15">
        <v>0.75</v>
      </c>
      <c r="P194" s="15">
        <v>1.61</v>
      </c>
      <c r="Q194" s="15" t="s">
        <v>36</v>
      </c>
      <c r="R194" s="15">
        <v>0.04</v>
      </c>
      <c r="S194" s="15">
        <v>0.05</v>
      </c>
      <c r="T194" s="15">
        <v>0.05</v>
      </c>
      <c r="U194" s="15">
        <v>0.18</v>
      </c>
      <c r="V194" s="15">
        <v>0.13</v>
      </c>
      <c r="W194" s="15">
        <v>0.43</v>
      </c>
      <c r="X194" s="15">
        <v>0.01</v>
      </c>
      <c r="Y194" s="15"/>
    </row>
    <row r="195" spans="1:25" ht="11.25" customHeight="1">
      <c r="A195" s="96">
        <f t="shared" si="9"/>
        <v>305</v>
      </c>
      <c r="B195" s="12" t="s">
        <v>365</v>
      </c>
      <c r="C195" s="10">
        <v>2.2999999999999998</v>
      </c>
      <c r="D195" s="10">
        <v>3.2</v>
      </c>
      <c r="E195" s="10">
        <v>5.2</v>
      </c>
      <c r="F195" s="15"/>
      <c r="G195" s="15">
        <v>0.14000000000000001</v>
      </c>
      <c r="H195" s="15">
        <v>1.55</v>
      </c>
      <c r="I195" s="15">
        <v>0.48</v>
      </c>
      <c r="J195" s="15">
        <v>0.04</v>
      </c>
      <c r="K195" s="15">
        <v>0.05</v>
      </c>
      <c r="L195" s="15">
        <v>0.02</v>
      </c>
      <c r="M195" s="14">
        <f t="shared" si="6"/>
        <v>305</v>
      </c>
      <c r="N195" s="15"/>
      <c r="O195" s="15">
        <v>0.16</v>
      </c>
      <c r="P195" s="15">
        <v>2.78</v>
      </c>
      <c r="Q195" s="15">
        <v>0.19</v>
      </c>
      <c r="R195" s="15">
        <v>4.21</v>
      </c>
      <c r="S195" s="15">
        <v>0.41</v>
      </c>
      <c r="T195" s="15">
        <v>0.02</v>
      </c>
      <c r="U195" s="15">
        <v>0.01</v>
      </c>
      <c r="V195" s="15">
        <v>0.03</v>
      </c>
      <c r="W195" s="15">
        <v>0.45</v>
      </c>
      <c r="X195" s="15">
        <v>0.01</v>
      </c>
      <c r="Y195" s="15">
        <v>0.06</v>
      </c>
    </row>
    <row r="196" spans="1:25" s="98" customFormat="1" ht="11.25" customHeight="1">
      <c r="A196" s="96">
        <f t="shared" si="9"/>
        <v>306</v>
      </c>
      <c r="B196" s="98" t="s">
        <v>55</v>
      </c>
      <c r="C196" s="107">
        <v>2.1766666666666667</v>
      </c>
      <c r="D196" s="107">
        <v>4.4399999999999995</v>
      </c>
      <c r="E196" s="107">
        <v>9.0533333333333346</v>
      </c>
      <c r="F196" s="103"/>
      <c r="G196" s="103"/>
      <c r="H196" s="103">
        <v>1.5466666666666666</v>
      </c>
      <c r="I196" s="103">
        <v>0.52666666666666673</v>
      </c>
      <c r="J196" s="103">
        <v>4.3333333333333335E-2</v>
      </c>
      <c r="K196" s="103">
        <v>0.06</v>
      </c>
      <c r="L196" s="103"/>
      <c r="M196" s="14">
        <f t="shared" si="6"/>
        <v>306</v>
      </c>
      <c r="N196" s="119"/>
      <c r="O196" s="103">
        <v>0.46</v>
      </c>
      <c r="P196" s="119">
        <v>3.9133333333333331</v>
      </c>
      <c r="Q196" s="103">
        <v>6.6666666666666666E-2</v>
      </c>
      <c r="R196" s="103">
        <v>6.6266666666666678</v>
      </c>
      <c r="S196" s="119">
        <v>0.7533333333333333</v>
      </c>
      <c r="T196" s="103">
        <v>5.3333333333333337E-2</v>
      </c>
      <c r="U196" s="103">
        <v>0.2233333333333333</v>
      </c>
      <c r="V196" s="119">
        <v>8.3333333333333329E-2</v>
      </c>
      <c r="W196" s="103">
        <v>0.54</v>
      </c>
      <c r="X196" s="103"/>
      <c r="Y196" s="119"/>
    </row>
    <row r="197" spans="1:25" ht="11.25" customHeight="1">
      <c r="A197" s="96">
        <f t="shared" si="9"/>
        <v>307</v>
      </c>
      <c r="B197" s="12" t="s">
        <v>366</v>
      </c>
      <c r="C197" s="118">
        <v>0.9</v>
      </c>
      <c r="D197" s="118">
        <v>2.2999999999999998</v>
      </c>
      <c r="E197" s="118">
        <v>0.3</v>
      </c>
      <c r="F197" s="15"/>
      <c r="G197" s="15">
        <v>0.05</v>
      </c>
      <c r="H197" s="15">
        <v>0.47</v>
      </c>
      <c r="I197" s="15">
        <v>0.24</v>
      </c>
      <c r="J197" s="15">
        <v>0.02</v>
      </c>
      <c r="K197" s="15">
        <v>0.01</v>
      </c>
      <c r="L197" s="15">
        <v>0.01</v>
      </c>
      <c r="M197" s="14">
        <f t="shared" si="6"/>
        <v>307</v>
      </c>
      <c r="N197" s="15"/>
      <c r="O197" s="15">
        <v>0.77</v>
      </c>
      <c r="P197" s="15">
        <v>1.51</v>
      </c>
      <c r="Q197" s="15" t="s">
        <v>36</v>
      </c>
      <c r="R197" s="15">
        <v>0.03</v>
      </c>
      <c r="S197" s="15">
        <v>0.04</v>
      </c>
      <c r="T197" s="15">
        <v>0.02</v>
      </c>
      <c r="U197" s="15">
        <v>0.06</v>
      </c>
      <c r="V197" s="15">
        <v>0.04</v>
      </c>
      <c r="W197" s="15">
        <v>0.13</v>
      </c>
      <c r="X197" s="15">
        <v>0.01</v>
      </c>
      <c r="Y197" s="15"/>
    </row>
    <row r="198" spans="1:25" ht="11.25" customHeight="1">
      <c r="A198" s="96">
        <f t="shared" si="9"/>
        <v>308</v>
      </c>
      <c r="B198" s="12" t="s">
        <v>367</v>
      </c>
      <c r="C198" s="10">
        <v>1</v>
      </c>
      <c r="D198" s="10">
        <v>1.1000000000000001</v>
      </c>
      <c r="E198" s="10">
        <v>1.2</v>
      </c>
      <c r="F198" s="15"/>
      <c r="G198" s="15">
        <v>0.06</v>
      </c>
      <c r="H198" s="15">
        <v>0.64</v>
      </c>
      <c r="I198" s="15">
        <v>0.23</v>
      </c>
      <c r="J198" s="15">
        <v>0.02</v>
      </c>
      <c r="K198" s="15">
        <v>0.01</v>
      </c>
      <c r="L198" s="15" t="s">
        <v>36</v>
      </c>
      <c r="M198" s="14">
        <f>A198</f>
        <v>308</v>
      </c>
      <c r="N198" s="15"/>
      <c r="O198" s="15">
        <v>0.1</v>
      </c>
      <c r="P198" s="15">
        <v>0.98</v>
      </c>
      <c r="Q198" s="15">
        <v>0.04</v>
      </c>
      <c r="R198" s="15">
        <v>0.87</v>
      </c>
      <c r="S198" s="15">
        <v>7.0000000000000007E-2</v>
      </c>
      <c r="T198" s="15">
        <v>0.02</v>
      </c>
      <c r="U198" s="15">
        <v>0.02</v>
      </c>
      <c r="V198" s="15">
        <v>0.01</v>
      </c>
      <c r="W198" s="15">
        <v>0.12</v>
      </c>
      <c r="X198" s="15">
        <v>0.02</v>
      </c>
      <c r="Y198" s="15">
        <v>0.01</v>
      </c>
    </row>
    <row r="199" spans="1:25" s="98" customFormat="1" ht="11.25" customHeight="1">
      <c r="A199" s="96">
        <f t="shared" si="9"/>
        <v>309</v>
      </c>
      <c r="B199" s="98" t="s">
        <v>50</v>
      </c>
      <c r="C199" s="107">
        <v>1.3066666666666666</v>
      </c>
      <c r="D199" s="107">
        <v>2.9466666666666663</v>
      </c>
      <c r="E199" s="107">
        <v>4.3</v>
      </c>
      <c r="F199" s="103"/>
      <c r="G199" s="103"/>
      <c r="H199" s="103">
        <v>0.96333333333333326</v>
      </c>
      <c r="I199" s="103">
        <v>0.28333333333333333</v>
      </c>
      <c r="J199" s="103">
        <v>2.6666666666666668E-2</v>
      </c>
      <c r="K199" s="103">
        <v>3.3333333333333333E-2</v>
      </c>
      <c r="L199" s="103"/>
      <c r="M199" s="14">
        <f t="shared" ref="M199:M265" si="10">A199</f>
        <v>309</v>
      </c>
      <c r="N199" s="119"/>
      <c r="O199" s="103">
        <v>0.09</v>
      </c>
      <c r="P199" s="119">
        <v>2.82</v>
      </c>
      <c r="Q199" s="103">
        <v>3.6666666666666667E-2</v>
      </c>
      <c r="R199" s="103">
        <v>3.7466666666666666</v>
      </c>
      <c r="S199" s="119">
        <v>0.40666666666666668</v>
      </c>
      <c r="T199" s="103"/>
      <c r="U199" s="103">
        <v>0.03</v>
      </c>
      <c r="V199" s="119">
        <v>1.6666666666666666E-2</v>
      </c>
      <c r="W199" s="103">
        <v>0.1</v>
      </c>
      <c r="X199" s="103"/>
      <c r="Y199" s="119"/>
    </row>
    <row r="200" spans="1:25" ht="11.25" customHeight="1">
      <c r="A200" s="96">
        <f t="shared" si="9"/>
        <v>310</v>
      </c>
      <c r="B200" s="12" t="s">
        <v>368</v>
      </c>
      <c r="C200" s="10">
        <v>0.3</v>
      </c>
      <c r="D200" s="10">
        <v>0.2</v>
      </c>
      <c r="E200" s="10">
        <v>0.4</v>
      </c>
      <c r="F200" s="15"/>
      <c r="G200" s="15">
        <v>0.02</v>
      </c>
      <c r="H200" s="15">
        <v>0.19</v>
      </c>
      <c r="I200" s="15">
        <v>0.05</v>
      </c>
      <c r="J200" s="15"/>
      <c r="K200" s="15"/>
      <c r="L200" s="15" t="s">
        <v>36</v>
      </c>
      <c r="M200" s="14">
        <f t="shared" si="10"/>
        <v>310</v>
      </c>
      <c r="N200" s="15"/>
      <c r="O200" s="15">
        <v>0.03</v>
      </c>
      <c r="P200" s="15">
        <v>0.15</v>
      </c>
      <c r="Q200" s="15">
        <v>0.01</v>
      </c>
      <c r="R200" s="15">
        <v>0.01</v>
      </c>
      <c r="S200" s="15">
        <v>0.01</v>
      </c>
      <c r="T200" s="15">
        <v>0.01</v>
      </c>
      <c r="U200" s="15">
        <v>0.09</v>
      </c>
      <c r="V200" s="15">
        <v>0.01</v>
      </c>
      <c r="W200" s="15">
        <v>0.23</v>
      </c>
      <c r="X200" s="15"/>
      <c r="Y200" s="15"/>
    </row>
    <row r="201" spans="1:25" ht="11.25" customHeight="1">
      <c r="A201" s="96">
        <f t="shared" si="9"/>
        <v>311</v>
      </c>
      <c r="B201" s="12" t="s">
        <v>369</v>
      </c>
      <c r="C201" s="10">
        <v>1.8</v>
      </c>
      <c r="D201" s="10">
        <v>1.3</v>
      </c>
      <c r="E201" s="10">
        <v>0.3</v>
      </c>
      <c r="F201" s="15" t="s">
        <v>36</v>
      </c>
      <c r="G201" s="15">
        <v>0.16</v>
      </c>
      <c r="H201" s="15">
        <v>1.05</v>
      </c>
      <c r="I201" s="15">
        <v>0.46</v>
      </c>
      <c r="J201" s="15">
        <v>0.02</v>
      </c>
      <c r="K201" s="15">
        <v>0.01</v>
      </c>
      <c r="L201" s="15"/>
      <c r="M201" s="14">
        <f t="shared" si="10"/>
        <v>311</v>
      </c>
      <c r="N201" s="15">
        <v>0.02</v>
      </c>
      <c r="O201" s="15">
        <v>0.18</v>
      </c>
      <c r="P201" s="15">
        <v>0.97</v>
      </c>
      <c r="Q201" s="15">
        <v>0.06</v>
      </c>
      <c r="R201" s="15">
        <v>0.12</v>
      </c>
      <c r="S201" s="15">
        <v>0.06</v>
      </c>
      <c r="T201" s="15">
        <v>0.04</v>
      </c>
      <c r="U201" s="15">
        <v>0.01</v>
      </c>
      <c r="V201" s="15"/>
      <c r="W201" s="15">
        <v>0.02</v>
      </c>
      <c r="X201" s="15" t="s">
        <v>36</v>
      </c>
      <c r="Y201" s="15">
        <v>0.01</v>
      </c>
    </row>
    <row r="202" spans="1:25" ht="11.25" customHeight="1">
      <c r="A202" s="96">
        <f t="shared" si="9"/>
        <v>312</v>
      </c>
      <c r="B202" s="12" t="s">
        <v>370</v>
      </c>
      <c r="C202" s="118">
        <v>0.6</v>
      </c>
      <c r="D202" s="118">
        <v>0.4</v>
      </c>
      <c r="E202" s="118">
        <v>0.1</v>
      </c>
      <c r="F202" s="15"/>
      <c r="G202" s="15">
        <v>0.03</v>
      </c>
      <c r="H202" s="15">
        <v>0.4</v>
      </c>
      <c r="I202" s="15">
        <v>0.12</v>
      </c>
      <c r="J202" s="15" t="s">
        <v>36</v>
      </c>
      <c r="K202" s="15" t="s">
        <v>36</v>
      </c>
      <c r="L202" s="15" t="s">
        <v>36</v>
      </c>
      <c r="M202" s="14">
        <f t="shared" si="10"/>
        <v>312</v>
      </c>
      <c r="N202" s="15"/>
      <c r="O202" s="15">
        <v>0.12</v>
      </c>
      <c r="P202" s="15">
        <v>0.32</v>
      </c>
      <c r="Q202" s="15" t="s">
        <v>36</v>
      </c>
      <c r="R202" s="15">
        <v>0.02</v>
      </c>
      <c r="S202" s="15">
        <v>0.02</v>
      </c>
      <c r="T202" s="15">
        <v>0.01</v>
      </c>
      <c r="U202" s="15">
        <v>0.01</v>
      </c>
      <c r="V202" s="15">
        <v>0.01</v>
      </c>
      <c r="W202" s="15">
        <v>0.01</v>
      </c>
      <c r="X202" s="15" t="s">
        <v>36</v>
      </c>
      <c r="Y202" s="15"/>
    </row>
    <row r="203" spans="1:25" ht="11.25" customHeight="1">
      <c r="A203" s="96">
        <f t="shared" si="9"/>
        <v>313</v>
      </c>
      <c r="B203" s="12" t="s">
        <v>371</v>
      </c>
      <c r="C203" s="10">
        <v>1.1000000000000001</v>
      </c>
      <c r="D203" s="10">
        <v>0.7</v>
      </c>
      <c r="E203" s="10">
        <v>0.2</v>
      </c>
      <c r="F203" s="15" t="s">
        <v>36</v>
      </c>
      <c r="G203" s="15">
        <v>0.04</v>
      </c>
      <c r="H203" s="15">
        <v>0.61</v>
      </c>
      <c r="I203" s="15">
        <v>0.34</v>
      </c>
      <c r="J203" s="15">
        <v>0.01</v>
      </c>
      <c r="K203" s="15">
        <v>0.01</v>
      </c>
      <c r="L203" s="15"/>
      <c r="M203" s="14">
        <f t="shared" si="10"/>
        <v>313</v>
      </c>
      <c r="N203" s="15">
        <v>0.01</v>
      </c>
      <c r="O203" s="15">
        <v>0.09</v>
      </c>
      <c r="P203" s="15">
        <v>0.5</v>
      </c>
      <c r="Q203" s="15">
        <v>0.03</v>
      </c>
      <c r="R203" s="15">
        <v>0.09</v>
      </c>
      <c r="S203" s="15">
        <v>0.02</v>
      </c>
      <c r="T203" s="15">
        <v>0.02</v>
      </c>
      <c r="U203" s="15">
        <v>0.01</v>
      </c>
      <c r="V203" s="15" t="s">
        <v>36</v>
      </c>
      <c r="W203" s="15" t="s">
        <v>36</v>
      </c>
      <c r="X203" s="15" t="s">
        <v>36</v>
      </c>
      <c r="Y203" s="15" t="s">
        <v>36</v>
      </c>
    </row>
    <row r="204" spans="1:25" ht="11.25" customHeight="1">
      <c r="A204" s="96">
        <f t="shared" si="9"/>
        <v>314</v>
      </c>
      <c r="B204" s="12" t="s">
        <v>372</v>
      </c>
      <c r="C204" s="118">
        <v>0.4</v>
      </c>
      <c r="D204" s="118">
        <v>0.1</v>
      </c>
      <c r="E204" s="118" t="s">
        <v>36</v>
      </c>
      <c r="F204" s="15" t="s">
        <v>36</v>
      </c>
      <c r="G204" s="15">
        <v>0.01</v>
      </c>
      <c r="H204" s="15">
        <v>0.19</v>
      </c>
      <c r="I204" s="15">
        <v>0.14000000000000001</v>
      </c>
      <c r="J204" s="15" t="s">
        <v>36</v>
      </c>
      <c r="K204" s="15" t="s">
        <v>36</v>
      </c>
      <c r="L204" s="15" t="s">
        <v>36</v>
      </c>
      <c r="M204" s="14">
        <f t="shared" si="10"/>
        <v>314</v>
      </c>
      <c r="N204" s="15"/>
      <c r="O204" s="15">
        <v>0.01</v>
      </c>
      <c r="P204" s="15">
        <v>0.11</v>
      </c>
      <c r="Q204" s="15" t="s">
        <v>36</v>
      </c>
      <c r="R204" s="15">
        <v>0.02</v>
      </c>
      <c r="S204" s="15" t="s">
        <v>36</v>
      </c>
      <c r="T204" s="15" t="s">
        <v>36</v>
      </c>
      <c r="U204" s="15" t="s">
        <v>36</v>
      </c>
      <c r="V204" s="15"/>
      <c r="W204" s="15" t="s">
        <v>36</v>
      </c>
      <c r="X204" s="15" t="s">
        <v>36</v>
      </c>
      <c r="Y204" s="15"/>
    </row>
    <row r="205" spans="1:25" s="98" customFormat="1" ht="11.25" customHeight="1">
      <c r="A205" s="96">
        <f t="shared" si="9"/>
        <v>315</v>
      </c>
      <c r="B205" s="98" t="s">
        <v>622</v>
      </c>
      <c r="C205" s="107">
        <v>3.14</v>
      </c>
      <c r="D205" s="107">
        <v>4.3600000000000003</v>
      </c>
      <c r="E205" s="107">
        <v>6.9700000000000006</v>
      </c>
      <c r="F205" s="103"/>
      <c r="G205" s="103">
        <v>0.50666666666666671</v>
      </c>
      <c r="H205" s="103">
        <v>2.0233333333333334</v>
      </c>
      <c r="I205" s="103">
        <v>0.61</v>
      </c>
      <c r="J205" s="103"/>
      <c r="K205" s="103"/>
      <c r="L205" s="103"/>
      <c r="M205" s="14">
        <f t="shared" si="10"/>
        <v>315</v>
      </c>
      <c r="N205" s="119"/>
      <c r="O205" s="103">
        <v>0.69333333333333336</v>
      </c>
      <c r="P205" s="119">
        <v>3.3700000000000006</v>
      </c>
      <c r="Q205" s="103">
        <v>0.23</v>
      </c>
      <c r="R205" s="103">
        <v>2.99</v>
      </c>
      <c r="S205" s="119">
        <v>0.39666666666666667</v>
      </c>
      <c r="T205" s="103">
        <v>9.3333333333333338E-2</v>
      </c>
      <c r="U205" s="103">
        <v>1.2066666666666668</v>
      </c>
      <c r="V205" s="119">
        <v>0.59333333333333338</v>
      </c>
      <c r="W205" s="103">
        <v>1.22</v>
      </c>
      <c r="X205" s="103"/>
      <c r="Y205" s="119"/>
    </row>
    <row r="206" spans="1:25" s="98" customFormat="1" ht="11.25" customHeight="1">
      <c r="A206" s="96">
        <f t="shared" si="9"/>
        <v>316</v>
      </c>
      <c r="B206" s="98" t="s">
        <v>621</v>
      </c>
      <c r="C206" s="107">
        <v>2.4723333333333328</v>
      </c>
      <c r="D206" s="107">
        <v>2.9</v>
      </c>
      <c r="E206" s="107">
        <v>3.1326666666666667</v>
      </c>
      <c r="F206" s="103">
        <v>1.2333333333333333E-2</v>
      </c>
      <c r="G206" s="103">
        <v>0.3013333333333334</v>
      </c>
      <c r="H206" s="103">
        <v>1.3893333333333331</v>
      </c>
      <c r="I206" s="103">
        <v>0.49333333333333335</v>
      </c>
      <c r="J206" s="103">
        <v>4.2000000000000003E-2</v>
      </c>
      <c r="K206" s="103">
        <v>0.11933333333333333</v>
      </c>
      <c r="L206" s="103">
        <v>6.8000000000000005E-2</v>
      </c>
      <c r="M206" s="14">
        <f t="shared" si="10"/>
        <v>316</v>
      </c>
      <c r="N206" s="119"/>
      <c r="O206" s="103">
        <v>0.36299999999999999</v>
      </c>
      <c r="P206" s="119">
        <v>2.2556666666666665</v>
      </c>
      <c r="Q206" s="103">
        <v>0.18933333333333335</v>
      </c>
      <c r="R206" s="103">
        <v>1.7343333333333335</v>
      </c>
      <c r="S206" s="103">
        <v>2.6666666666666668E-2</v>
      </c>
      <c r="T206" s="103">
        <v>4.4333333333333336E-2</v>
      </c>
      <c r="U206" s="103">
        <v>0.42899999999999999</v>
      </c>
      <c r="V206" s="119">
        <v>0.217</v>
      </c>
      <c r="W206" s="103">
        <v>0.46133333333333332</v>
      </c>
      <c r="X206" s="119"/>
      <c r="Y206" s="119"/>
    </row>
    <row r="207" spans="1:25" s="98" customFormat="1" ht="11.25" customHeight="1">
      <c r="A207" s="96">
        <f t="shared" si="9"/>
        <v>317</v>
      </c>
      <c r="B207" s="98" t="s">
        <v>629</v>
      </c>
      <c r="C207" s="107">
        <v>3.5786666666666669</v>
      </c>
      <c r="D207" s="107">
        <v>4.1456666666666671</v>
      </c>
      <c r="E207" s="107">
        <v>4.9793333333333329</v>
      </c>
      <c r="F207" s="103">
        <v>1.2999999999999999E-2</v>
      </c>
      <c r="G207" s="103">
        <v>0.42299999999999999</v>
      </c>
      <c r="H207" s="103">
        <v>2.000666666666667</v>
      </c>
      <c r="I207" s="103">
        <v>0.73233333333333339</v>
      </c>
      <c r="J207" s="103">
        <v>5.1999999999999998E-2</v>
      </c>
      <c r="K207" s="103">
        <v>0.17466666666666666</v>
      </c>
      <c r="L207" s="103">
        <v>0.10466666666666667</v>
      </c>
      <c r="M207" s="14">
        <f t="shared" si="10"/>
        <v>317</v>
      </c>
      <c r="N207" s="119"/>
      <c r="O207" s="103">
        <v>0.53633333333333344</v>
      </c>
      <c r="P207" s="119">
        <v>3.1823333333333337</v>
      </c>
      <c r="Q207" s="103">
        <v>0.28766666666666668</v>
      </c>
      <c r="R207" s="103">
        <v>2.4330000000000003</v>
      </c>
      <c r="S207" s="103">
        <v>0.33133333333333331</v>
      </c>
      <c r="T207" s="103">
        <v>7.400000000000001E-2</v>
      </c>
      <c r="U207" s="103">
        <v>0.71533333333333327</v>
      </c>
      <c r="V207" s="119">
        <v>0.35733333333333334</v>
      </c>
      <c r="W207" s="103">
        <v>0.7456666666666667</v>
      </c>
      <c r="X207" s="103">
        <v>2.1666666666666667E-2</v>
      </c>
      <c r="Y207" s="119"/>
    </row>
    <row r="208" spans="1:25" ht="11.25" customHeight="1">
      <c r="A208" s="96">
        <f>A207+1</f>
        <v>318</v>
      </c>
      <c r="B208" s="12" t="s">
        <v>373</v>
      </c>
      <c r="C208" s="10">
        <v>1.7</v>
      </c>
      <c r="D208" s="10">
        <v>0.5</v>
      </c>
      <c r="E208" s="10">
        <v>0.3</v>
      </c>
      <c r="F208" s="15"/>
      <c r="G208" s="15">
        <v>0.16</v>
      </c>
      <c r="H208" s="15">
        <v>1.07</v>
      </c>
      <c r="I208" s="15">
        <v>0.36</v>
      </c>
      <c r="J208" s="15">
        <v>0.03</v>
      </c>
      <c r="K208" s="15">
        <v>0.02</v>
      </c>
      <c r="L208" s="15">
        <v>0.01</v>
      </c>
      <c r="M208" s="14">
        <f t="shared" si="10"/>
        <v>318</v>
      </c>
      <c r="N208" s="15" t="s">
        <v>36</v>
      </c>
      <c r="O208" s="15">
        <v>0.11</v>
      </c>
      <c r="P208" s="15">
        <v>0.33</v>
      </c>
      <c r="Q208" s="15">
        <v>0.02</v>
      </c>
      <c r="R208" s="15">
        <v>0.04</v>
      </c>
      <c r="S208" s="15">
        <v>0.02</v>
      </c>
      <c r="T208" s="15">
        <v>0.02</v>
      </c>
      <c r="U208" s="15">
        <v>0.05</v>
      </c>
      <c r="V208" s="15" t="s">
        <v>36</v>
      </c>
      <c r="W208" s="15">
        <v>0.18</v>
      </c>
      <c r="X208" s="15"/>
      <c r="Y208" s="15"/>
    </row>
    <row r="209" spans="1:79" ht="11.25" customHeight="1">
      <c r="A209" s="96">
        <f t="shared" si="9"/>
        <v>319</v>
      </c>
      <c r="B209" s="12" t="s">
        <v>374</v>
      </c>
      <c r="C209" s="10">
        <v>4.0999999999999996</v>
      </c>
      <c r="D209" s="10">
        <v>5.5</v>
      </c>
      <c r="E209" s="10">
        <v>11.9</v>
      </c>
      <c r="F209" s="15"/>
      <c r="G209" s="15">
        <v>0.32</v>
      </c>
      <c r="H209" s="15">
        <v>2.66</v>
      </c>
      <c r="I209" s="15">
        <v>0.84</v>
      </c>
      <c r="J209" s="15">
        <v>0.11</v>
      </c>
      <c r="K209" s="15">
        <v>0.11</v>
      </c>
      <c r="L209" s="15">
        <v>0.04</v>
      </c>
      <c r="M209" s="14">
        <f t="shared" si="10"/>
        <v>319</v>
      </c>
      <c r="N209" s="15"/>
      <c r="O209" s="15">
        <v>0.33</v>
      </c>
      <c r="P209" s="15">
        <v>5.03</v>
      </c>
      <c r="Q209" s="15">
        <v>0.09</v>
      </c>
      <c r="R209" s="15">
        <v>9.7799999999999994</v>
      </c>
      <c r="S209" s="15">
        <v>0.99</v>
      </c>
      <c r="T209" s="15">
        <v>0.09</v>
      </c>
      <c r="U209" s="15">
        <v>0.44</v>
      </c>
      <c r="V209" s="15">
        <v>0.06</v>
      </c>
      <c r="W209" s="15">
        <v>0.46</v>
      </c>
      <c r="X209" s="15"/>
      <c r="Y209" s="15">
        <v>7.0000000000000007E-2</v>
      </c>
    </row>
    <row r="210" spans="1:79" ht="11.25" customHeight="1">
      <c r="A210" s="96">
        <f t="shared" si="9"/>
        <v>320</v>
      </c>
      <c r="B210" s="12" t="s">
        <v>375</v>
      </c>
      <c r="C210" s="10">
        <v>2.6</v>
      </c>
      <c r="D210" s="10">
        <v>3.1</v>
      </c>
      <c r="E210" s="10">
        <v>6.1</v>
      </c>
      <c r="F210" s="15"/>
      <c r="G210" s="15">
        <v>7.0000000000000007E-2</v>
      </c>
      <c r="H210" s="15">
        <v>1.71</v>
      </c>
      <c r="I210" s="15">
        <v>0.62</v>
      </c>
      <c r="J210" s="15">
        <v>0.06</v>
      </c>
      <c r="K210" s="15">
        <v>7.0000000000000007E-2</v>
      </c>
      <c r="L210" s="15">
        <v>0.02</v>
      </c>
      <c r="M210" s="14">
        <f t="shared" si="10"/>
        <v>320</v>
      </c>
      <c r="N210" s="15"/>
      <c r="O210" s="15">
        <v>0.06</v>
      </c>
      <c r="P210" s="15">
        <v>2.92</v>
      </c>
      <c r="Q210" s="15">
        <v>0.04</v>
      </c>
      <c r="R210" s="15">
        <v>5.13</v>
      </c>
      <c r="S210" s="15">
        <v>0.43</v>
      </c>
      <c r="T210" s="15">
        <v>0.03</v>
      </c>
      <c r="U210" s="15">
        <v>0.09</v>
      </c>
      <c r="V210" s="15">
        <v>0.01</v>
      </c>
      <c r="W210" s="15">
        <v>0.36</v>
      </c>
      <c r="X210" s="15"/>
      <c r="Y210" s="15">
        <v>0.09</v>
      </c>
    </row>
    <row r="211" spans="1:79" s="74" customFormat="1" ht="11.25" customHeight="1">
      <c r="B211" s="75"/>
      <c r="C211" s="76" t="s">
        <v>594</v>
      </c>
      <c r="D211" s="76" t="s">
        <v>595</v>
      </c>
      <c r="E211" s="76" t="s">
        <v>596</v>
      </c>
      <c r="F211" s="77"/>
      <c r="G211" s="77"/>
      <c r="H211" s="77"/>
      <c r="I211" s="77"/>
      <c r="J211" s="77"/>
      <c r="K211" s="77"/>
      <c r="L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  <c r="BI211" s="69"/>
      <c r="BJ211" s="129"/>
      <c r="BK211" s="129"/>
      <c r="BL211" s="129"/>
      <c r="BM211" s="129"/>
      <c r="BN211" s="129"/>
      <c r="BO211" s="129"/>
      <c r="BP211" s="129"/>
      <c r="BQ211" s="129"/>
      <c r="BR211" s="129"/>
      <c r="BS211" s="129"/>
      <c r="BT211" s="129"/>
      <c r="BU211" s="129"/>
      <c r="BV211" s="129"/>
      <c r="BW211" s="129"/>
      <c r="BX211" s="129"/>
      <c r="BY211" s="129"/>
      <c r="BZ211" s="129"/>
      <c r="CA211" s="129"/>
    </row>
    <row r="212" spans="1:79" s="80" customFormat="1" ht="11.25" customHeight="1">
      <c r="A212" s="45" t="s">
        <v>95</v>
      </c>
      <c r="B212" s="78" t="s">
        <v>105</v>
      </c>
      <c r="C212" s="37" t="s">
        <v>597</v>
      </c>
      <c r="D212" s="37" t="s">
        <v>598</v>
      </c>
      <c r="E212" s="37" t="s">
        <v>598</v>
      </c>
      <c r="F212" s="69" t="s">
        <v>599</v>
      </c>
      <c r="G212" s="69" t="s">
        <v>600</v>
      </c>
      <c r="H212" s="69" t="s">
        <v>601</v>
      </c>
      <c r="I212" s="69" t="s">
        <v>602</v>
      </c>
      <c r="J212" s="69" t="s">
        <v>603</v>
      </c>
      <c r="K212" s="69" t="s">
        <v>604</v>
      </c>
      <c r="L212" s="69" t="s">
        <v>605</v>
      </c>
      <c r="M212" s="45" t="str">
        <f t="shared" si="10"/>
        <v>Número do</v>
      </c>
      <c r="N212" s="69" t="s">
        <v>606</v>
      </c>
      <c r="O212" s="69" t="s">
        <v>607</v>
      </c>
      <c r="P212" s="69" t="s">
        <v>608</v>
      </c>
      <c r="Q212" s="69" t="s">
        <v>609</v>
      </c>
      <c r="R212" s="79" t="s">
        <v>610</v>
      </c>
      <c r="S212" s="79" t="s">
        <v>611</v>
      </c>
      <c r="T212" s="69" t="s">
        <v>612</v>
      </c>
      <c r="U212" s="69" t="s">
        <v>613</v>
      </c>
      <c r="V212" s="69" t="s">
        <v>614</v>
      </c>
      <c r="W212" s="69" t="s">
        <v>615</v>
      </c>
      <c r="X212" s="69" t="s">
        <v>616</v>
      </c>
      <c r="Y212" s="69" t="s">
        <v>617</v>
      </c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</row>
    <row r="213" spans="1:79" s="125" customFormat="1" ht="11.25" customHeight="1">
      <c r="A213" s="84" t="s">
        <v>104</v>
      </c>
      <c r="B213" s="81"/>
      <c r="C213" s="82" t="s">
        <v>109</v>
      </c>
      <c r="D213" s="82" t="s">
        <v>109</v>
      </c>
      <c r="E213" s="82" t="s">
        <v>109</v>
      </c>
      <c r="F213" s="83" t="s">
        <v>109</v>
      </c>
      <c r="G213" s="83" t="s">
        <v>109</v>
      </c>
      <c r="H213" s="83" t="s">
        <v>109</v>
      </c>
      <c r="I213" s="83" t="s">
        <v>109</v>
      </c>
      <c r="J213" s="83" t="s">
        <v>109</v>
      </c>
      <c r="K213" s="83" t="s">
        <v>109</v>
      </c>
      <c r="L213" s="83" t="s">
        <v>109</v>
      </c>
      <c r="M213" s="84" t="str">
        <f t="shared" si="10"/>
        <v>Alimento</v>
      </c>
      <c r="N213" s="83" t="s">
        <v>109</v>
      </c>
      <c r="O213" s="83" t="s">
        <v>109</v>
      </c>
      <c r="P213" s="83" t="s">
        <v>109</v>
      </c>
      <c r="Q213" s="83" t="s">
        <v>109</v>
      </c>
      <c r="R213" s="83" t="s">
        <v>109</v>
      </c>
      <c r="S213" s="83" t="s">
        <v>109</v>
      </c>
      <c r="T213" s="83" t="s">
        <v>109</v>
      </c>
      <c r="U213" s="83" t="s">
        <v>109</v>
      </c>
      <c r="V213" s="83" t="s">
        <v>109</v>
      </c>
      <c r="W213" s="83" t="s">
        <v>109</v>
      </c>
      <c r="X213" s="83" t="s">
        <v>109</v>
      </c>
      <c r="Y213" s="83" t="s">
        <v>109</v>
      </c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80"/>
      <c r="AO213" s="80"/>
      <c r="AP213" s="80"/>
      <c r="AQ213" s="80"/>
      <c r="AR213" s="80"/>
      <c r="AS213" s="80"/>
      <c r="AT213" s="80"/>
      <c r="AU213" s="80"/>
      <c r="AV213" s="80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  <c r="BI213" s="80"/>
      <c r="BJ213" s="80"/>
      <c r="BK213" s="80"/>
      <c r="BL213" s="80"/>
      <c r="BM213" s="80"/>
      <c r="BN213" s="80"/>
      <c r="BO213" s="80"/>
      <c r="BP213" s="80"/>
      <c r="BQ213" s="80"/>
      <c r="BR213" s="80"/>
      <c r="BS213" s="80"/>
      <c r="BT213" s="80"/>
      <c r="BU213" s="80"/>
      <c r="BV213" s="80"/>
      <c r="BW213" s="80"/>
      <c r="BX213" s="80"/>
      <c r="BY213" s="80"/>
      <c r="BZ213" s="80"/>
      <c r="CA213" s="80"/>
    </row>
    <row r="214" spans="1:79" ht="11.25" customHeight="1">
      <c r="A214" s="96">
        <f>A210+1</f>
        <v>321</v>
      </c>
      <c r="B214" s="12" t="s">
        <v>376</v>
      </c>
      <c r="C214" s="118">
        <v>1.7</v>
      </c>
      <c r="D214" s="118">
        <v>0.5</v>
      </c>
      <c r="E214" s="118">
        <v>0.2</v>
      </c>
      <c r="F214" s="15" t="s">
        <v>36</v>
      </c>
      <c r="G214" s="15">
        <v>0.21</v>
      </c>
      <c r="H214" s="15">
        <v>1</v>
      </c>
      <c r="I214" s="15">
        <v>0.27</v>
      </c>
      <c r="J214" s="15">
        <v>0.02</v>
      </c>
      <c r="K214" s="15">
        <v>0.01</v>
      </c>
      <c r="L214" s="15">
        <v>0.01</v>
      </c>
      <c r="M214" s="14">
        <f t="shared" si="10"/>
        <v>321</v>
      </c>
      <c r="N214" s="15"/>
      <c r="O214" s="15">
        <v>0.13</v>
      </c>
      <c r="P214" s="15">
        <v>0.28000000000000003</v>
      </c>
      <c r="Q214" s="15">
        <v>0.02</v>
      </c>
      <c r="R214" s="15">
        <v>0.03</v>
      </c>
      <c r="S214" s="15">
        <v>0.02</v>
      </c>
      <c r="T214" s="15">
        <v>0.01</v>
      </c>
      <c r="U214" s="15">
        <v>0.03</v>
      </c>
      <c r="V214" s="15" t="s">
        <v>36</v>
      </c>
      <c r="W214" s="15">
        <v>0.06</v>
      </c>
      <c r="X214" s="15" t="s">
        <v>36</v>
      </c>
      <c r="Y214" s="15"/>
    </row>
    <row r="215" spans="1:79" ht="11.25" customHeight="1">
      <c r="A215" s="96">
        <f t="shared" si="9"/>
        <v>322</v>
      </c>
      <c r="B215" s="12" t="s">
        <v>377</v>
      </c>
      <c r="C215" s="10">
        <v>0.6</v>
      </c>
      <c r="D215" s="10">
        <v>0.4</v>
      </c>
      <c r="E215" s="10">
        <v>0.4</v>
      </c>
      <c r="F215" s="15" t="s">
        <v>36</v>
      </c>
      <c r="G215" s="15">
        <v>0.03</v>
      </c>
      <c r="H215" s="15">
        <v>0.37</v>
      </c>
      <c r="I215" s="15">
        <v>0.17</v>
      </c>
      <c r="J215" s="15">
        <v>0.01</v>
      </c>
      <c r="K215" s="15">
        <v>0.02</v>
      </c>
      <c r="L215" s="15" t="s">
        <v>36</v>
      </c>
      <c r="M215" s="14">
        <f t="shared" si="10"/>
        <v>322</v>
      </c>
      <c r="N215" s="15"/>
      <c r="O215" s="15">
        <v>0.08</v>
      </c>
      <c r="P215" s="15">
        <v>0.26</v>
      </c>
      <c r="Q215" s="15">
        <v>0.01</v>
      </c>
      <c r="R215" s="15">
        <v>0.09</v>
      </c>
      <c r="S215" s="15">
        <v>0.02</v>
      </c>
      <c r="T215" s="15">
        <v>0.1</v>
      </c>
      <c r="U215" s="15"/>
      <c r="V215" s="15">
        <v>0.02</v>
      </c>
      <c r="W215" s="15">
        <v>0.12</v>
      </c>
      <c r="X215" s="15">
        <v>0.01</v>
      </c>
      <c r="Y215" s="15" t="s">
        <v>36</v>
      </c>
    </row>
    <row r="216" spans="1:79" ht="11.25" customHeight="1">
      <c r="C216" s="118"/>
      <c r="D216" s="118"/>
      <c r="E216" s="118"/>
      <c r="F216" s="15"/>
      <c r="G216" s="15"/>
      <c r="H216" s="15"/>
      <c r="I216" s="15"/>
      <c r="J216" s="15"/>
      <c r="K216" s="15"/>
      <c r="L216" s="15"/>
      <c r="M216" s="14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spans="1:79" ht="11.25" customHeight="1">
      <c r="A217" s="150" t="s">
        <v>378</v>
      </c>
      <c r="B217" s="150"/>
      <c r="C217" s="118"/>
      <c r="D217" s="118"/>
      <c r="E217" s="118"/>
      <c r="F217" s="15"/>
      <c r="G217" s="15"/>
      <c r="H217" s="15"/>
      <c r="I217" s="15"/>
      <c r="J217" s="15"/>
      <c r="K217" s="15"/>
      <c r="L217" s="15"/>
      <c r="M217" s="14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spans="1:79" s="98" customFormat="1" ht="11.25" customHeight="1">
      <c r="A218" s="96">
        <f>A215+1</f>
        <v>323</v>
      </c>
      <c r="B218" s="111" t="s">
        <v>1</v>
      </c>
      <c r="C218" s="99">
        <v>1.9333333333333333</v>
      </c>
      <c r="D218" s="99">
        <v>2.5866666666666664</v>
      </c>
      <c r="E218" s="99">
        <v>1.1333333333333333</v>
      </c>
      <c r="F218" s="119"/>
      <c r="G218" s="103">
        <v>6.6666666666666666E-2</v>
      </c>
      <c r="H218" s="103">
        <v>1.2333333333333334</v>
      </c>
      <c r="I218" s="103">
        <v>0.6133333333333334</v>
      </c>
      <c r="J218" s="119"/>
      <c r="K218" s="119"/>
      <c r="L218" s="119"/>
      <c r="M218" s="14">
        <f t="shared" si="10"/>
        <v>323</v>
      </c>
      <c r="N218" s="119"/>
      <c r="O218" s="103">
        <v>0.13333333333333333</v>
      </c>
      <c r="P218" s="119">
        <v>2.3933333333333331</v>
      </c>
      <c r="Q218" s="103">
        <v>4.3333333333333335E-2</v>
      </c>
      <c r="R218" s="103">
        <v>1.0033333333333334</v>
      </c>
      <c r="S218" s="103">
        <v>4.3333333333333335E-2</v>
      </c>
      <c r="T218" s="119"/>
      <c r="U218" s="119"/>
      <c r="V218" s="119"/>
      <c r="W218" s="119"/>
      <c r="X218" s="119"/>
      <c r="Y218" s="119"/>
    </row>
    <row r="219" spans="1:79" ht="11.25" customHeight="1">
      <c r="A219" s="13">
        <f>A218+1</f>
        <v>324</v>
      </c>
      <c r="B219" s="12" t="s">
        <v>379</v>
      </c>
      <c r="C219" s="10">
        <v>7.8</v>
      </c>
      <c r="D219" s="10">
        <v>2.5</v>
      </c>
      <c r="E219" s="10">
        <v>0.1</v>
      </c>
      <c r="F219" s="15"/>
      <c r="G219" s="15">
        <v>0.14000000000000001</v>
      </c>
      <c r="H219" s="15">
        <v>3.91</v>
      </c>
      <c r="I219" s="15">
        <v>3.64</v>
      </c>
      <c r="J219" s="15">
        <v>0.05</v>
      </c>
      <c r="K219" s="15">
        <v>0.02</v>
      </c>
      <c r="L219" s="15"/>
      <c r="M219" s="14">
        <f t="shared" si="10"/>
        <v>324</v>
      </c>
      <c r="N219" s="15"/>
      <c r="O219" s="15">
        <v>0.03</v>
      </c>
      <c r="P219" s="15">
        <v>2.4700000000000002</v>
      </c>
      <c r="Q219" s="15"/>
      <c r="R219" s="15">
        <v>0.13</v>
      </c>
      <c r="S219" s="15"/>
      <c r="T219" s="15"/>
      <c r="U219" s="15"/>
      <c r="V219" s="15"/>
      <c r="W219" s="15"/>
      <c r="X219" s="15">
        <v>5.32</v>
      </c>
      <c r="Y219" s="15">
        <v>0.1</v>
      </c>
    </row>
    <row r="220" spans="1:79" ht="11.25" customHeight="1">
      <c r="A220" s="13">
        <f t="shared" ref="A220:A229" si="11">A219+1</f>
        <v>325</v>
      </c>
      <c r="B220" s="12" t="s">
        <v>380</v>
      </c>
      <c r="C220" s="10">
        <v>9.4</v>
      </c>
      <c r="D220" s="10">
        <v>3.2</v>
      </c>
      <c r="E220" s="10">
        <v>0.2</v>
      </c>
      <c r="F220" s="15">
        <v>0.09</v>
      </c>
      <c r="G220" s="15">
        <v>0.12</v>
      </c>
      <c r="H220" s="15">
        <v>3.98</v>
      </c>
      <c r="I220" s="15">
        <v>5.07</v>
      </c>
      <c r="J220" s="15">
        <v>7.0000000000000007E-2</v>
      </c>
      <c r="K220" s="15">
        <v>0.05</v>
      </c>
      <c r="L220" s="15">
        <v>0.02</v>
      </c>
      <c r="M220" s="14">
        <f t="shared" si="10"/>
        <v>325</v>
      </c>
      <c r="N220" s="15"/>
      <c r="O220" s="15">
        <v>0.04</v>
      </c>
      <c r="P220" s="15">
        <v>3.14</v>
      </c>
      <c r="Q220" s="15" t="s">
        <v>147</v>
      </c>
      <c r="R220" s="15">
        <v>0.25</v>
      </c>
      <c r="S220" s="15"/>
      <c r="T220" s="15"/>
      <c r="U220" s="15"/>
      <c r="V220" s="15"/>
      <c r="W220" s="15"/>
      <c r="X220" s="15">
        <v>6.19</v>
      </c>
      <c r="Y220" s="15">
        <v>0.11</v>
      </c>
    </row>
    <row r="221" spans="1:79" ht="11.25" customHeight="1">
      <c r="A221" s="13">
        <f t="shared" si="11"/>
        <v>326</v>
      </c>
      <c r="B221" s="12" t="s">
        <v>673</v>
      </c>
      <c r="C221" s="10">
        <v>4.8</v>
      </c>
      <c r="D221" s="10">
        <v>4.5999999999999996</v>
      </c>
      <c r="E221" s="10">
        <v>0.3</v>
      </c>
      <c r="F221" s="15"/>
      <c r="G221" s="15">
        <v>0.27</v>
      </c>
      <c r="H221" s="15">
        <v>2.5</v>
      </c>
      <c r="I221" s="15">
        <v>1.83</v>
      </c>
      <c r="J221" s="15">
        <v>0.01</v>
      </c>
      <c r="K221" s="15">
        <v>0.01</v>
      </c>
      <c r="L221" s="15"/>
      <c r="M221" s="14">
        <f t="shared" si="10"/>
        <v>326</v>
      </c>
      <c r="N221" s="15"/>
      <c r="O221" s="15">
        <v>0.33</v>
      </c>
      <c r="P221" s="15">
        <v>4.17</v>
      </c>
      <c r="Q221" s="15">
        <v>0.03</v>
      </c>
      <c r="R221" s="15">
        <v>0.22</v>
      </c>
      <c r="S221" s="15">
        <v>0.02</v>
      </c>
      <c r="T221" s="15">
        <v>0.02</v>
      </c>
      <c r="U221" s="15"/>
      <c r="V221" s="15"/>
      <c r="W221" s="15"/>
      <c r="X221" s="15">
        <v>0.22</v>
      </c>
      <c r="Y221" s="15">
        <v>0.02</v>
      </c>
    </row>
    <row r="222" spans="1:79" ht="11.25" customHeight="1">
      <c r="A222" s="13">
        <f t="shared" si="11"/>
        <v>327</v>
      </c>
      <c r="B222" s="12" t="s">
        <v>674</v>
      </c>
      <c r="C222" s="10">
        <v>2.7</v>
      </c>
      <c r="D222" s="10">
        <v>2.4</v>
      </c>
      <c r="E222" s="10">
        <v>0.1</v>
      </c>
      <c r="F222" s="15"/>
      <c r="G222" s="15">
        <v>0.14000000000000001</v>
      </c>
      <c r="H222" s="15">
        <v>1.35</v>
      </c>
      <c r="I222" s="15">
        <v>1.0900000000000001</v>
      </c>
      <c r="J222" s="15">
        <v>0.01</v>
      </c>
      <c r="K222" s="15">
        <v>0.01</v>
      </c>
      <c r="L222" s="15"/>
      <c r="M222" s="14">
        <f t="shared" si="10"/>
        <v>327</v>
      </c>
      <c r="N222" s="15"/>
      <c r="O222" s="15">
        <v>0.18</v>
      </c>
      <c r="P222" s="15">
        <v>2.2200000000000002</v>
      </c>
      <c r="Q222" s="15">
        <v>0.01</v>
      </c>
      <c r="R222" s="15">
        <v>0.12</v>
      </c>
      <c r="S222" s="15">
        <v>0.01</v>
      </c>
      <c r="T222" s="15">
        <v>0.01</v>
      </c>
      <c r="U222" s="15"/>
      <c r="V222" s="15"/>
      <c r="W222" s="15"/>
      <c r="X222" s="15">
        <v>0.1</v>
      </c>
      <c r="Y222" s="15"/>
    </row>
    <row r="223" spans="1:79" ht="11.25" customHeight="1">
      <c r="A223" s="13">
        <f t="shared" si="11"/>
        <v>328</v>
      </c>
      <c r="B223" s="12" t="s">
        <v>381</v>
      </c>
      <c r="C223" s="10">
        <v>5.5</v>
      </c>
      <c r="D223" s="10">
        <v>3.7</v>
      </c>
      <c r="E223" s="10">
        <v>0.3</v>
      </c>
      <c r="F223" s="15">
        <v>0.01</v>
      </c>
      <c r="G223" s="15">
        <v>0.36</v>
      </c>
      <c r="H223" s="15">
        <v>2.68</v>
      </c>
      <c r="I223" s="15">
        <v>2.16</v>
      </c>
      <c r="J223" s="15">
        <v>0.01</v>
      </c>
      <c r="K223" s="15">
        <v>0.01</v>
      </c>
      <c r="L223" s="15"/>
      <c r="M223" s="14">
        <f t="shared" si="10"/>
        <v>328</v>
      </c>
      <c r="N223" s="15"/>
      <c r="O223" s="15">
        <v>0.33</v>
      </c>
      <c r="P223" s="15">
        <v>3.32</v>
      </c>
      <c r="Q223" s="15">
        <v>0.04</v>
      </c>
      <c r="R223" s="15">
        <v>0.22</v>
      </c>
      <c r="S223" s="15">
        <v>0.03</v>
      </c>
      <c r="T223" s="15">
        <v>0.01</v>
      </c>
      <c r="U223" s="15"/>
      <c r="V223" s="15"/>
      <c r="W223" s="15"/>
      <c r="X223" s="15">
        <v>0.28000000000000003</v>
      </c>
      <c r="Y223" s="15">
        <v>0.02</v>
      </c>
    </row>
    <row r="224" spans="1:79" ht="11.25" customHeight="1">
      <c r="A224" s="13">
        <f t="shared" si="11"/>
        <v>329</v>
      </c>
      <c r="B224" s="12" t="s">
        <v>382</v>
      </c>
      <c r="C224" s="10">
        <v>2.8</v>
      </c>
      <c r="D224" s="10">
        <v>2.2999999999999998</v>
      </c>
      <c r="E224" s="10">
        <v>0.2</v>
      </c>
      <c r="F224" s="15"/>
      <c r="G224" s="15">
        <v>0.14000000000000001</v>
      </c>
      <c r="H224" s="15">
        <v>1.33</v>
      </c>
      <c r="I224" s="15">
        <v>1.19</v>
      </c>
      <c r="J224" s="15">
        <v>0.01</v>
      </c>
      <c r="K224" s="15"/>
      <c r="L224" s="15"/>
      <c r="M224" s="14">
        <f t="shared" si="10"/>
        <v>329</v>
      </c>
      <c r="N224" s="15"/>
      <c r="O224" s="15">
        <v>0.16</v>
      </c>
      <c r="P224" s="15">
        <v>2.12</v>
      </c>
      <c r="Q224" s="15">
        <v>0.01</v>
      </c>
      <c r="R224" s="15">
        <v>0.14000000000000001</v>
      </c>
      <c r="S224" s="15">
        <v>0.02</v>
      </c>
      <c r="T224" s="15">
        <v>0.02</v>
      </c>
      <c r="U224" s="15">
        <v>0.01</v>
      </c>
      <c r="V224" s="15"/>
      <c r="W224" s="15"/>
      <c r="X224" s="15">
        <v>0.17</v>
      </c>
      <c r="Y224" s="15">
        <v>0.02</v>
      </c>
    </row>
    <row r="225" spans="1:25" ht="11.25" customHeight="1">
      <c r="A225" s="13">
        <f t="shared" si="11"/>
        <v>330</v>
      </c>
      <c r="B225" s="12" t="s">
        <v>383</v>
      </c>
      <c r="C225" s="10">
        <v>3.9</v>
      </c>
      <c r="D225" s="10">
        <v>3.5</v>
      </c>
      <c r="E225" s="10">
        <v>0.9</v>
      </c>
      <c r="F225" s="15">
        <v>0.01</v>
      </c>
      <c r="G225" s="15">
        <v>0.25</v>
      </c>
      <c r="H225" s="15">
        <v>2.1</v>
      </c>
      <c r="I225" s="15">
        <v>1.42</v>
      </c>
      <c r="J225" s="15">
        <v>0.02</v>
      </c>
      <c r="K225" s="15">
        <v>0.02</v>
      </c>
      <c r="L225" s="15"/>
      <c r="M225" s="14">
        <f t="shared" si="10"/>
        <v>330</v>
      </c>
      <c r="N225" s="15"/>
      <c r="O225" s="15">
        <v>0.28999999999999998</v>
      </c>
      <c r="P225" s="15">
        <v>3.22</v>
      </c>
      <c r="Q225" s="15">
        <v>0.02</v>
      </c>
      <c r="R225" s="15">
        <v>0.81</v>
      </c>
      <c r="S225" s="15">
        <v>0.09</v>
      </c>
      <c r="T225" s="15">
        <v>0.02</v>
      </c>
      <c r="U225" s="15"/>
      <c r="V225" s="15"/>
      <c r="W225" s="15"/>
      <c r="X225" s="15">
        <v>0.25</v>
      </c>
      <c r="Y225" s="15">
        <v>0.11</v>
      </c>
    </row>
    <row r="226" spans="1:25" ht="11.25" customHeight="1">
      <c r="A226" s="13">
        <f t="shared" si="11"/>
        <v>331</v>
      </c>
      <c r="B226" s="12" t="s">
        <v>384</v>
      </c>
      <c r="C226" s="10">
        <v>4.2</v>
      </c>
      <c r="D226" s="10">
        <v>5</v>
      </c>
      <c r="E226" s="10">
        <v>5.5</v>
      </c>
      <c r="F226" s="15"/>
      <c r="G226" s="15">
        <v>0.17</v>
      </c>
      <c r="H226" s="15">
        <v>2.4700000000000002</v>
      </c>
      <c r="I226" s="15">
        <v>1.4</v>
      </c>
      <c r="J226" s="15">
        <v>0.05</v>
      </c>
      <c r="K226" s="15">
        <v>0.06</v>
      </c>
      <c r="L226" s="15">
        <v>0.02</v>
      </c>
      <c r="M226" s="14">
        <f t="shared" si="10"/>
        <v>331</v>
      </c>
      <c r="N226" s="15">
        <v>0.05</v>
      </c>
      <c r="O226" s="15">
        <v>0.27</v>
      </c>
      <c r="P226" s="15">
        <v>4.59</v>
      </c>
      <c r="Q226" s="15">
        <v>0.05</v>
      </c>
      <c r="R226" s="15">
        <v>4.8899999999999997</v>
      </c>
      <c r="S226" s="15">
        <v>0.52</v>
      </c>
      <c r="T226" s="15">
        <v>0.03</v>
      </c>
      <c r="U226" s="15"/>
      <c r="V226" s="15"/>
      <c r="W226" s="15"/>
      <c r="X226" s="15">
        <v>0.17</v>
      </c>
      <c r="Y226" s="15">
        <v>0.05</v>
      </c>
    </row>
    <row r="227" spans="1:25" ht="11.25" customHeight="1">
      <c r="A227" s="13">
        <f t="shared" si="11"/>
        <v>332</v>
      </c>
      <c r="B227" s="12" t="s">
        <v>385</v>
      </c>
      <c r="C227" s="10">
        <v>2.4</v>
      </c>
      <c r="D227" s="10">
        <v>1.4</v>
      </c>
      <c r="E227" s="10">
        <v>0.1</v>
      </c>
      <c r="F227" s="15"/>
      <c r="G227" s="15">
        <v>0.11</v>
      </c>
      <c r="H227" s="15">
        <v>1.08</v>
      </c>
      <c r="I227" s="15">
        <v>1.1000000000000001</v>
      </c>
      <c r="J227" s="15">
        <v>0.01</v>
      </c>
      <c r="K227" s="15"/>
      <c r="L227" s="15">
        <v>0.01</v>
      </c>
      <c r="M227" s="14">
        <f t="shared" si="10"/>
        <v>332</v>
      </c>
      <c r="N227" s="15"/>
      <c r="O227" s="15">
        <v>0.09</v>
      </c>
      <c r="P227" s="15">
        <v>1.29</v>
      </c>
      <c r="Q227" s="15"/>
      <c r="R227" s="15">
        <v>7.0000000000000007E-2</v>
      </c>
      <c r="S227" s="15">
        <v>0.01</v>
      </c>
      <c r="T227" s="15">
        <v>0.01</v>
      </c>
      <c r="U227" s="15"/>
      <c r="V227" s="15"/>
      <c r="W227" s="15"/>
      <c r="X227" s="15">
        <v>0.13</v>
      </c>
      <c r="Y227" s="15">
        <v>0.01</v>
      </c>
    </row>
    <row r="228" spans="1:25" ht="11.25" customHeight="1">
      <c r="A228" s="13">
        <f t="shared" si="11"/>
        <v>333</v>
      </c>
      <c r="B228" s="12" t="s">
        <v>386</v>
      </c>
      <c r="C228" s="10">
        <v>3.3</v>
      </c>
      <c r="D228" s="10">
        <v>1.4</v>
      </c>
      <c r="E228" s="10">
        <v>0.1</v>
      </c>
      <c r="F228" s="15">
        <v>0.01</v>
      </c>
      <c r="G228" s="15">
        <v>7.0000000000000007E-2</v>
      </c>
      <c r="H228" s="15">
        <v>1.52</v>
      </c>
      <c r="I228" s="15">
        <v>1.49</v>
      </c>
      <c r="J228" s="15">
        <v>0.01</v>
      </c>
      <c r="K228" s="15"/>
      <c r="L228" s="15">
        <v>0.02</v>
      </c>
      <c r="M228" s="14">
        <f t="shared" si="10"/>
        <v>333</v>
      </c>
      <c r="N228" s="15"/>
      <c r="O228" s="15">
        <v>0.14000000000000001</v>
      </c>
      <c r="P228" s="15">
        <v>1.26</v>
      </c>
      <c r="Q228" s="15">
        <v>0.01</v>
      </c>
      <c r="R228" s="15">
        <v>0.09</v>
      </c>
      <c r="S228" s="15">
        <v>0.01</v>
      </c>
      <c r="T228" s="15">
        <v>0.01</v>
      </c>
      <c r="U228" s="15"/>
      <c r="V228" s="15"/>
      <c r="W228" s="15"/>
      <c r="X228" s="15">
        <v>7.0000000000000007E-2</v>
      </c>
      <c r="Y228" s="15">
        <v>0.01</v>
      </c>
    </row>
    <row r="229" spans="1:25" ht="11.25" customHeight="1">
      <c r="A229" s="13">
        <f t="shared" si="11"/>
        <v>334</v>
      </c>
      <c r="B229" s="12" t="s">
        <v>387</v>
      </c>
      <c r="C229" s="10">
        <v>6.9</v>
      </c>
      <c r="D229" s="10">
        <v>6.2</v>
      </c>
      <c r="E229" s="10">
        <v>0.1</v>
      </c>
      <c r="F229" s="15">
        <v>0.01</v>
      </c>
      <c r="G229" s="15">
        <v>0.53</v>
      </c>
      <c r="H229" s="15">
        <v>3.82</v>
      </c>
      <c r="I229" s="15">
        <v>2.0299999999999998</v>
      </c>
      <c r="J229" s="15">
        <v>0.01</v>
      </c>
      <c r="K229" s="15"/>
      <c r="L229" s="15"/>
      <c r="M229" s="14">
        <f t="shared" si="10"/>
        <v>334</v>
      </c>
      <c r="N229" s="15"/>
      <c r="O229" s="15">
        <v>0.73</v>
      </c>
      <c r="P229" s="15">
        <v>5.33</v>
      </c>
      <c r="Q229" s="15">
        <v>0.01</v>
      </c>
      <c r="R229" s="15">
        <v>0.14000000000000001</v>
      </c>
      <c r="S229" s="15"/>
      <c r="T229" s="15">
        <v>0.01</v>
      </c>
      <c r="U229" s="15"/>
      <c r="V229" s="15"/>
      <c r="W229" s="15"/>
      <c r="X229" s="15">
        <v>0.28000000000000003</v>
      </c>
      <c r="Y229" s="15">
        <v>0.03</v>
      </c>
    </row>
    <row r="230" spans="1:25" ht="11.25" customHeight="1">
      <c r="A230" s="13">
        <f>A229+1</f>
        <v>335</v>
      </c>
      <c r="B230" s="12" t="s">
        <v>388</v>
      </c>
      <c r="C230" s="10">
        <v>8.8000000000000007</v>
      </c>
      <c r="D230" s="10">
        <v>8.6999999999999993</v>
      </c>
      <c r="E230" s="10">
        <v>0.3</v>
      </c>
      <c r="F230" s="15"/>
      <c r="G230" s="15">
        <v>0.53</v>
      </c>
      <c r="H230" s="15">
        <v>4.93</v>
      </c>
      <c r="I230" s="15">
        <v>2.82</v>
      </c>
      <c r="J230" s="15">
        <v>0.02</v>
      </c>
      <c r="K230" s="15"/>
      <c r="L230" s="15"/>
      <c r="M230" s="14">
        <f t="shared" si="10"/>
        <v>335</v>
      </c>
      <c r="N230" s="15"/>
      <c r="O230" s="15">
        <v>0.88</v>
      </c>
      <c r="P230" s="15">
        <v>7.67</v>
      </c>
      <c r="Q230" s="15">
        <v>0.04</v>
      </c>
      <c r="R230" s="15">
        <v>0.22</v>
      </c>
      <c r="S230" s="15"/>
      <c r="T230" s="15">
        <v>0.04</v>
      </c>
      <c r="U230" s="15">
        <v>0.02</v>
      </c>
      <c r="V230" s="15"/>
      <c r="W230" s="15"/>
      <c r="X230" s="15">
        <v>0.28000000000000003</v>
      </c>
      <c r="Y230" s="15">
        <v>0.02</v>
      </c>
    </row>
    <row r="231" spans="1:25" ht="11.25" customHeight="1">
      <c r="A231" s="13">
        <f>A230+1</f>
        <v>336</v>
      </c>
      <c r="B231" s="12" t="s">
        <v>389</v>
      </c>
      <c r="C231" s="10">
        <v>1.9</v>
      </c>
      <c r="D231" s="10">
        <v>1.9</v>
      </c>
      <c r="E231" s="10">
        <v>0.1</v>
      </c>
      <c r="F231" s="15"/>
      <c r="G231" s="15">
        <v>0.12</v>
      </c>
      <c r="H231" s="15">
        <v>1.05</v>
      </c>
      <c r="I231" s="15">
        <v>0.57999999999999996</v>
      </c>
      <c r="J231" s="15" t="s">
        <v>36</v>
      </c>
      <c r="K231" s="15" t="s">
        <v>36</v>
      </c>
      <c r="L231" s="15" t="s">
        <v>36</v>
      </c>
      <c r="M231" s="14">
        <f t="shared" si="10"/>
        <v>336</v>
      </c>
      <c r="N231" s="15"/>
      <c r="O231" s="15">
        <v>0.2</v>
      </c>
      <c r="P231" s="15">
        <v>1.66</v>
      </c>
      <c r="Q231" s="15">
        <v>0.01</v>
      </c>
      <c r="R231" s="15">
        <v>7.0000000000000007E-2</v>
      </c>
      <c r="S231" s="15" t="s">
        <v>36</v>
      </c>
      <c r="T231" s="15">
        <v>0.01</v>
      </c>
      <c r="U231" s="15"/>
      <c r="V231" s="15"/>
      <c r="W231" s="15"/>
      <c r="X231" s="15">
        <v>0.06</v>
      </c>
      <c r="Y231" s="15" t="s">
        <v>36</v>
      </c>
    </row>
    <row r="232" spans="1:25" ht="11.25" customHeight="1">
      <c r="A232" s="13">
        <f t="shared" ref="A232:A265" si="12">A231+1</f>
        <v>337</v>
      </c>
      <c r="B232" s="12" t="s">
        <v>390</v>
      </c>
      <c r="C232" s="10">
        <v>4.3</v>
      </c>
      <c r="D232" s="10">
        <v>4.3</v>
      </c>
      <c r="E232" s="10">
        <v>0.2</v>
      </c>
      <c r="F232" s="15">
        <v>0.01</v>
      </c>
      <c r="G232" s="15">
        <v>0.27</v>
      </c>
      <c r="H232" s="15">
        <v>2.42</v>
      </c>
      <c r="I232" s="15">
        <v>1.29</v>
      </c>
      <c r="J232" s="15">
        <v>0.01</v>
      </c>
      <c r="K232" s="15">
        <v>0.01</v>
      </c>
      <c r="L232" s="15"/>
      <c r="M232" s="14">
        <f t="shared" si="10"/>
        <v>337</v>
      </c>
      <c r="N232" s="15"/>
      <c r="O232" s="15">
        <v>0.44</v>
      </c>
      <c r="P232" s="15">
        <v>3.85</v>
      </c>
      <c r="Q232" s="15"/>
      <c r="R232" s="15">
        <v>0.16</v>
      </c>
      <c r="S232" s="15">
        <v>0.04</v>
      </c>
      <c r="T232" s="15">
        <v>0.04</v>
      </c>
      <c r="U232" s="15"/>
      <c r="V232" s="15"/>
      <c r="W232" s="15"/>
      <c r="X232" s="15">
        <v>0.14000000000000001</v>
      </c>
      <c r="Y232" s="15">
        <v>0.01</v>
      </c>
    </row>
    <row r="233" spans="1:25" ht="11.25" customHeight="1">
      <c r="A233" s="13">
        <f t="shared" si="12"/>
        <v>338</v>
      </c>
      <c r="B233" s="12" t="s">
        <v>391</v>
      </c>
      <c r="C233" s="10">
        <v>4.8</v>
      </c>
      <c r="D233" s="10">
        <v>5.4</v>
      </c>
      <c r="E233" s="10">
        <v>0.4</v>
      </c>
      <c r="F233" s="15"/>
      <c r="G233" s="15">
        <v>0.31</v>
      </c>
      <c r="H233" s="15">
        <v>2.61</v>
      </c>
      <c r="I233" s="15">
        <v>1.73</v>
      </c>
      <c r="J233" s="15">
        <v>0.01</v>
      </c>
      <c r="K233" s="15">
        <v>0.02</v>
      </c>
      <c r="L233" s="15"/>
      <c r="M233" s="14">
        <f t="shared" si="10"/>
        <v>338</v>
      </c>
      <c r="N233" s="15">
        <v>0.1</v>
      </c>
      <c r="O233" s="15">
        <v>0.5</v>
      </c>
      <c r="P233" s="15">
        <v>4.68</v>
      </c>
      <c r="Q233" s="15">
        <v>0.02</v>
      </c>
      <c r="R233" s="15">
        <v>0.19</v>
      </c>
      <c r="S233" s="15">
        <v>0.05</v>
      </c>
      <c r="T233" s="15">
        <v>0.06</v>
      </c>
      <c r="U233" s="15">
        <v>0.02</v>
      </c>
      <c r="V233" s="15">
        <v>0.04</v>
      </c>
      <c r="W233" s="15"/>
      <c r="X233" s="15">
        <v>0.32</v>
      </c>
      <c r="Y233" s="15">
        <v>0.08</v>
      </c>
    </row>
    <row r="234" spans="1:25" ht="11.25" customHeight="1">
      <c r="A234" s="13">
        <f t="shared" si="12"/>
        <v>339</v>
      </c>
      <c r="B234" s="12" t="s">
        <v>392</v>
      </c>
      <c r="C234" s="10">
        <v>8.6999999999999993</v>
      </c>
      <c r="D234" s="10">
        <v>6.6</v>
      </c>
      <c r="E234" s="10">
        <v>0.2</v>
      </c>
      <c r="F234" s="15"/>
      <c r="G234" s="15">
        <v>0.8</v>
      </c>
      <c r="H234" s="15">
        <v>4.45</v>
      </c>
      <c r="I234" s="15">
        <v>3.14</v>
      </c>
      <c r="J234" s="15"/>
      <c r="K234" s="15"/>
      <c r="L234" s="15"/>
      <c r="M234" s="14">
        <f t="shared" si="10"/>
        <v>339</v>
      </c>
      <c r="N234" s="15"/>
      <c r="O234" s="15">
        <v>0.54</v>
      </c>
      <c r="P234" s="15">
        <v>5.7</v>
      </c>
      <c r="Q234" s="15" t="s">
        <v>147</v>
      </c>
      <c r="R234" s="15">
        <v>0.16</v>
      </c>
      <c r="S234" s="15"/>
      <c r="T234" s="15"/>
      <c r="U234" s="15"/>
      <c r="V234" s="15"/>
      <c r="W234" s="15"/>
      <c r="X234" s="15">
        <v>0.8</v>
      </c>
      <c r="Y234" s="15"/>
    </row>
    <row r="235" spans="1:25" s="131" customFormat="1" ht="11.25" customHeight="1">
      <c r="A235" s="13">
        <f t="shared" si="12"/>
        <v>340</v>
      </c>
      <c r="B235" s="98" t="s">
        <v>87</v>
      </c>
      <c r="C235" s="107">
        <v>7.2426666666666657</v>
      </c>
      <c r="D235" s="107">
        <v>8.0763333333333343</v>
      </c>
      <c r="E235" s="107">
        <v>6.903999999999999</v>
      </c>
      <c r="F235" s="119"/>
      <c r="G235" s="103">
        <v>0.32900000000000001</v>
      </c>
      <c r="H235" s="103">
        <v>4.2066666666666661</v>
      </c>
      <c r="I235" s="103">
        <v>2.3480000000000003</v>
      </c>
      <c r="J235" s="103">
        <v>4.5666666666666668E-2</v>
      </c>
      <c r="K235" s="103">
        <v>6.0999999999999999E-2</v>
      </c>
      <c r="L235" s="103">
        <v>2.3000000000000003E-2</v>
      </c>
      <c r="M235" s="14">
        <f t="shared" si="10"/>
        <v>340</v>
      </c>
      <c r="N235" s="103">
        <v>9.2000000000000012E-2</v>
      </c>
      <c r="O235" s="103">
        <v>0.45100000000000001</v>
      </c>
      <c r="P235" s="119">
        <v>7.3646666666666674</v>
      </c>
      <c r="Q235" s="103">
        <v>3.1E-2</v>
      </c>
      <c r="R235" s="103">
        <v>6.2236666666666665</v>
      </c>
      <c r="S235" s="103">
        <v>0.61166666666666669</v>
      </c>
      <c r="T235" s="103">
        <v>4.5666666666666668E-2</v>
      </c>
      <c r="U235" s="119"/>
      <c r="V235" s="119">
        <v>2.3000000000000003E-2</v>
      </c>
      <c r="W235" s="119"/>
      <c r="X235" s="103">
        <v>0.35933333333333334</v>
      </c>
      <c r="Y235" s="119"/>
    </row>
    <row r="236" spans="1:25" ht="11.25" customHeight="1">
      <c r="A236" s="13">
        <f t="shared" si="12"/>
        <v>341</v>
      </c>
      <c r="B236" s="12" t="s">
        <v>393</v>
      </c>
      <c r="C236" s="10">
        <v>6.7</v>
      </c>
      <c r="D236" s="10">
        <v>4.5999999999999996</v>
      </c>
      <c r="E236" s="10">
        <v>0.1</v>
      </c>
      <c r="F236" s="15">
        <v>0.01</v>
      </c>
      <c r="G236" s="15">
        <v>0.4</v>
      </c>
      <c r="H236" s="15">
        <v>3.15</v>
      </c>
      <c r="I236" s="15">
        <v>2.85</v>
      </c>
      <c r="J236" s="15">
        <v>0.02</v>
      </c>
      <c r="K236" s="15">
        <v>0.01</v>
      </c>
      <c r="L236" s="15"/>
      <c r="M236" s="14">
        <f t="shared" si="10"/>
        <v>341</v>
      </c>
      <c r="N236" s="15"/>
      <c r="O236" s="15">
        <v>0.35</v>
      </c>
      <c r="P236" s="15">
        <v>4.21</v>
      </c>
      <c r="Q236" s="15">
        <v>0.02</v>
      </c>
      <c r="R236" s="15">
        <v>0.13</v>
      </c>
      <c r="S236" s="15"/>
      <c r="T236" s="15"/>
      <c r="U236" s="15"/>
      <c r="V236" s="15"/>
      <c r="W236" s="15"/>
      <c r="X236" s="15">
        <v>0.24</v>
      </c>
      <c r="Y236" s="15">
        <v>0.01</v>
      </c>
    </row>
    <row r="237" spans="1:25" ht="11.25" customHeight="1">
      <c r="A237" s="13">
        <f t="shared" si="12"/>
        <v>342</v>
      </c>
      <c r="B237" s="12" t="s">
        <v>394</v>
      </c>
      <c r="C237" s="10">
        <v>8.8000000000000007</v>
      </c>
      <c r="D237" s="10">
        <v>5.6</v>
      </c>
      <c r="E237" s="10">
        <v>0.2</v>
      </c>
      <c r="F237" s="15">
        <v>0.02</v>
      </c>
      <c r="G237" s="15">
        <v>0.59</v>
      </c>
      <c r="H237" s="15">
        <v>4.28</v>
      </c>
      <c r="I237" s="15">
        <v>3.53</v>
      </c>
      <c r="J237" s="15">
        <v>0.02</v>
      </c>
      <c r="K237" s="15"/>
      <c r="L237" s="15"/>
      <c r="M237" s="14">
        <f t="shared" si="10"/>
        <v>342</v>
      </c>
      <c r="N237" s="15"/>
      <c r="O237" s="15">
        <v>0.47</v>
      </c>
      <c r="P237" s="15">
        <v>5.0599999999999996</v>
      </c>
      <c r="Q237" s="15"/>
      <c r="R237" s="15">
        <v>0.17</v>
      </c>
      <c r="S237" s="15">
        <v>0.03</v>
      </c>
      <c r="T237" s="15">
        <v>0.02</v>
      </c>
      <c r="U237" s="15"/>
      <c r="V237" s="15"/>
      <c r="W237" s="15"/>
      <c r="X237" s="15">
        <v>0.23</v>
      </c>
      <c r="Y237" s="15">
        <v>0.02</v>
      </c>
    </row>
    <row r="238" spans="1:25" ht="11.25" customHeight="1">
      <c r="A238" s="13">
        <f t="shared" si="12"/>
        <v>343</v>
      </c>
      <c r="B238" s="12" t="s">
        <v>395</v>
      </c>
      <c r="C238" s="10">
        <v>5.6</v>
      </c>
      <c r="D238" s="10">
        <v>5.5</v>
      </c>
      <c r="E238" s="10">
        <v>0.2</v>
      </c>
      <c r="F238" s="15">
        <v>0.01</v>
      </c>
      <c r="G238" s="15">
        <v>0.41</v>
      </c>
      <c r="H238" s="15">
        <v>3.21</v>
      </c>
      <c r="I238" s="15">
        <v>1.57</v>
      </c>
      <c r="J238" s="15">
        <v>0.01</v>
      </c>
      <c r="K238" s="15">
        <v>0.01</v>
      </c>
      <c r="L238" s="15"/>
      <c r="M238" s="14">
        <f t="shared" si="10"/>
        <v>343</v>
      </c>
      <c r="N238" s="15"/>
      <c r="O238" s="15">
        <v>0.62</v>
      </c>
      <c r="P238" s="15">
        <v>4.8099999999999996</v>
      </c>
      <c r="Q238" s="15">
        <v>0.01</v>
      </c>
      <c r="R238" s="15">
        <v>0.15</v>
      </c>
      <c r="S238" s="15">
        <v>0.05</v>
      </c>
      <c r="T238" s="15">
        <v>0.02</v>
      </c>
      <c r="U238" s="15"/>
      <c r="V238" s="15"/>
      <c r="W238" s="15"/>
      <c r="X238" s="15">
        <v>0.17</v>
      </c>
      <c r="Y238" s="15">
        <v>0.02</v>
      </c>
    </row>
    <row r="239" spans="1:25" ht="11.25" customHeight="1">
      <c r="A239" s="13">
        <f t="shared" si="12"/>
        <v>344</v>
      </c>
      <c r="B239" s="12" t="s">
        <v>396</v>
      </c>
      <c r="C239" s="10">
        <v>7.4</v>
      </c>
      <c r="D239" s="10">
        <v>6.3</v>
      </c>
      <c r="E239" s="10">
        <v>0.2</v>
      </c>
      <c r="F239" s="15">
        <v>0.01</v>
      </c>
      <c r="G239" s="15">
        <v>0.5</v>
      </c>
      <c r="H239" s="15">
        <v>4.24</v>
      </c>
      <c r="I239" s="15">
        <v>2.2400000000000002</v>
      </c>
      <c r="J239" s="15">
        <v>0.01</v>
      </c>
      <c r="K239" s="15"/>
      <c r="L239" s="15"/>
      <c r="M239" s="14">
        <f t="shared" si="10"/>
        <v>344</v>
      </c>
      <c r="N239" s="15"/>
      <c r="O239" s="15">
        <v>0.63</v>
      </c>
      <c r="P239" s="15">
        <v>5.58</v>
      </c>
      <c r="Q239" s="15"/>
      <c r="R239" s="15">
        <v>0.14000000000000001</v>
      </c>
      <c r="S239" s="15">
        <v>0.03</v>
      </c>
      <c r="T239" s="15">
        <v>0.01</v>
      </c>
      <c r="U239" s="15"/>
      <c r="V239" s="15"/>
      <c r="W239" s="15"/>
      <c r="X239" s="15">
        <v>0.19</v>
      </c>
      <c r="Y239" s="15">
        <v>0.01</v>
      </c>
    </row>
    <row r="240" spans="1:25" ht="11.25" customHeight="1">
      <c r="A240" s="13">
        <f t="shared" si="12"/>
        <v>345</v>
      </c>
      <c r="B240" s="12" t="s">
        <v>397</v>
      </c>
      <c r="C240" s="10">
        <v>2.7</v>
      </c>
      <c r="D240" s="10">
        <v>2.6</v>
      </c>
      <c r="E240" s="10">
        <v>0.1</v>
      </c>
      <c r="F240" s="15"/>
      <c r="G240" s="15">
        <v>0.15</v>
      </c>
      <c r="H240" s="15">
        <v>1.48</v>
      </c>
      <c r="I240" s="15">
        <v>0.89</v>
      </c>
      <c r="J240" s="15">
        <v>0.01</v>
      </c>
      <c r="K240" s="15"/>
      <c r="L240" s="15"/>
      <c r="M240" s="14">
        <f t="shared" si="10"/>
        <v>345</v>
      </c>
      <c r="N240" s="15"/>
      <c r="O240" s="15">
        <v>0.22</v>
      </c>
      <c r="P240" s="15">
        <v>2.3199999999999998</v>
      </c>
      <c r="Q240" s="15">
        <v>0.01</v>
      </c>
      <c r="R240" s="15">
        <v>0.09</v>
      </c>
      <c r="S240" s="15"/>
      <c r="T240" s="15">
        <v>0.02</v>
      </c>
      <c r="U240" s="15">
        <v>0.01</v>
      </c>
      <c r="V240" s="15"/>
      <c r="W240" s="15"/>
      <c r="X240" s="15">
        <v>0.08</v>
      </c>
      <c r="Y240" s="15">
        <v>0.01</v>
      </c>
    </row>
    <row r="241" spans="1:79" ht="11.25" customHeight="1">
      <c r="A241" s="13">
        <f t="shared" si="12"/>
        <v>346</v>
      </c>
      <c r="B241" s="12" t="s">
        <v>398</v>
      </c>
      <c r="C241" s="10">
        <v>2.0333333333333337</v>
      </c>
      <c r="D241" s="10">
        <v>1.9</v>
      </c>
      <c r="E241" s="10">
        <v>0.1</v>
      </c>
      <c r="F241" s="15"/>
      <c r="G241" s="15">
        <v>0.09</v>
      </c>
      <c r="H241" s="15">
        <v>1.1200000000000001</v>
      </c>
      <c r="I241" s="15">
        <v>0.68</v>
      </c>
      <c r="J241" s="15"/>
      <c r="K241" s="15"/>
      <c r="L241" s="15">
        <v>0.01</v>
      </c>
      <c r="M241" s="14">
        <f t="shared" si="10"/>
        <v>346</v>
      </c>
      <c r="N241" s="15"/>
      <c r="O241" s="15">
        <v>0.16</v>
      </c>
      <c r="P241" s="15">
        <v>1.75</v>
      </c>
      <c r="Q241" s="15"/>
      <c r="R241" s="15">
        <v>7.0000000000000007E-2</v>
      </c>
      <c r="S241" s="15">
        <v>0.01</v>
      </c>
      <c r="T241" s="15">
        <v>0.01</v>
      </c>
      <c r="U241" s="15"/>
      <c r="V241" s="15"/>
      <c r="W241" s="15"/>
      <c r="X241" s="15">
        <v>0.04</v>
      </c>
      <c r="Y241" s="15"/>
    </row>
    <row r="242" spans="1:79" ht="11.25" customHeight="1">
      <c r="A242" s="13">
        <f t="shared" si="12"/>
        <v>347</v>
      </c>
      <c r="B242" s="12" t="s">
        <v>399</v>
      </c>
      <c r="C242" s="10">
        <v>11.8</v>
      </c>
      <c r="D242" s="10">
        <v>12.1</v>
      </c>
      <c r="E242" s="10">
        <v>0.3</v>
      </c>
      <c r="F242" s="15">
        <v>0.03</v>
      </c>
      <c r="G242" s="15">
        <v>0.89</v>
      </c>
      <c r="H242" s="15">
        <v>6.32</v>
      </c>
      <c r="I242" s="15">
        <v>3.76</v>
      </c>
      <c r="J242" s="15">
        <v>0.03</v>
      </c>
      <c r="K242" s="15"/>
      <c r="L242" s="15"/>
      <c r="M242" s="14">
        <f t="shared" si="10"/>
        <v>347</v>
      </c>
      <c r="N242" s="15"/>
      <c r="O242" s="15">
        <v>1.17</v>
      </c>
      <c r="P242" s="15">
        <v>10.64</v>
      </c>
      <c r="Q242" s="15">
        <v>0.08</v>
      </c>
      <c r="R242" s="15">
        <v>0.13</v>
      </c>
      <c r="S242" s="15">
        <v>0.15</v>
      </c>
      <c r="T242" s="15">
        <v>0.03</v>
      </c>
      <c r="U242" s="15"/>
      <c r="V242" s="15"/>
      <c r="W242" s="15"/>
      <c r="X242" s="15">
        <v>0.76</v>
      </c>
      <c r="Y242" s="15">
        <v>0.1</v>
      </c>
    </row>
    <row r="243" spans="1:79" ht="11.25" customHeight="1">
      <c r="A243" s="13">
        <f t="shared" si="12"/>
        <v>348</v>
      </c>
      <c r="B243" s="12" t="s">
        <v>400</v>
      </c>
      <c r="C243" s="10">
        <v>14.9</v>
      </c>
      <c r="D243" s="10">
        <v>12.7</v>
      </c>
      <c r="E243" s="10">
        <v>0.3</v>
      </c>
      <c r="F243" s="15">
        <v>0.03</v>
      </c>
      <c r="G243" s="15">
        <v>1.1100000000000001</v>
      </c>
      <c r="H243" s="15">
        <v>7.76</v>
      </c>
      <c r="I243" s="15">
        <v>5.15</v>
      </c>
      <c r="J243" s="15">
        <v>0.03</v>
      </c>
      <c r="K243" s="15"/>
      <c r="L243" s="15"/>
      <c r="M243" s="14">
        <f t="shared" si="10"/>
        <v>348</v>
      </c>
      <c r="N243" s="15"/>
      <c r="O243" s="15">
        <v>1.31</v>
      </c>
      <c r="P243" s="15">
        <v>11.05</v>
      </c>
      <c r="Q243" s="15">
        <v>0.12</v>
      </c>
      <c r="R243" s="15">
        <v>0.15</v>
      </c>
      <c r="S243" s="15">
        <v>0.12</v>
      </c>
      <c r="T243" s="15"/>
      <c r="U243" s="15"/>
      <c r="V243" s="15"/>
      <c r="W243" s="15"/>
      <c r="X243" s="15">
        <v>0.76</v>
      </c>
      <c r="Y243" s="15">
        <v>0.15</v>
      </c>
    </row>
    <row r="244" spans="1:79" ht="11.25" customHeight="1">
      <c r="A244" s="13">
        <f t="shared" si="12"/>
        <v>349</v>
      </c>
      <c r="B244" s="12" t="s">
        <v>401</v>
      </c>
      <c r="C244" s="10">
        <v>3.5</v>
      </c>
      <c r="D244" s="10">
        <v>4.0999999999999996</v>
      </c>
      <c r="E244" s="10">
        <v>0.2</v>
      </c>
      <c r="F244" s="15"/>
      <c r="G244" s="15">
        <v>0.2</v>
      </c>
      <c r="H244" s="15">
        <v>1.99</v>
      </c>
      <c r="I244" s="15">
        <v>1.1399999999999999</v>
      </c>
      <c r="J244" s="15">
        <v>0.01</v>
      </c>
      <c r="K244" s="15">
        <v>0.01</v>
      </c>
      <c r="L244" s="15"/>
      <c r="M244" s="14">
        <f t="shared" si="10"/>
        <v>349</v>
      </c>
      <c r="N244" s="15"/>
      <c r="O244" s="15">
        <v>0.45</v>
      </c>
      <c r="P244" s="15">
        <v>3.59</v>
      </c>
      <c r="Q244" s="15">
        <v>0.01</v>
      </c>
      <c r="R244" s="15">
        <v>0.11</v>
      </c>
      <c r="S244" s="15">
        <v>0.02</v>
      </c>
      <c r="T244" s="15">
        <v>0.02</v>
      </c>
      <c r="U244" s="15"/>
      <c r="V244" s="15"/>
      <c r="W244" s="15"/>
      <c r="X244" s="15">
        <v>0.16</v>
      </c>
      <c r="Y244" s="15">
        <v>0.08</v>
      </c>
    </row>
    <row r="245" spans="1:79" ht="11.25" customHeight="1">
      <c r="A245" s="13">
        <f>A244+1</f>
        <v>350</v>
      </c>
      <c r="B245" s="12" t="s">
        <v>402</v>
      </c>
      <c r="C245" s="10">
        <v>2.86</v>
      </c>
      <c r="D245" s="10">
        <v>2.4</v>
      </c>
      <c r="E245" s="10">
        <v>0.1</v>
      </c>
      <c r="F245" s="15"/>
      <c r="G245" s="15">
        <v>0.21</v>
      </c>
      <c r="H245" s="15">
        <v>1.66</v>
      </c>
      <c r="I245" s="15">
        <v>0.98</v>
      </c>
      <c r="J245" s="15">
        <v>0.01</v>
      </c>
      <c r="K245" s="15"/>
      <c r="L245" s="15"/>
      <c r="M245" s="14">
        <f>A245</f>
        <v>350</v>
      </c>
      <c r="N245" s="15"/>
      <c r="O245" s="15">
        <v>0.22</v>
      </c>
      <c r="P245" s="15">
        <v>2.12</v>
      </c>
      <c r="Q245" s="15"/>
      <c r="R245" s="15">
        <v>0.05</v>
      </c>
      <c r="S245" s="15">
        <v>0.01</v>
      </c>
      <c r="T245" s="15">
        <v>0.01</v>
      </c>
      <c r="U245" s="15"/>
      <c r="V245" s="15"/>
      <c r="W245" s="15"/>
      <c r="X245" s="15">
        <v>0.1</v>
      </c>
      <c r="Y245" s="15">
        <v>0.04</v>
      </c>
    </row>
    <row r="246" spans="1:79" s="74" customFormat="1" ht="11.25" customHeight="1">
      <c r="B246" s="75"/>
      <c r="C246" s="76" t="s">
        <v>594</v>
      </c>
      <c r="D246" s="76" t="s">
        <v>595</v>
      </c>
      <c r="E246" s="76" t="s">
        <v>596</v>
      </c>
      <c r="F246" s="77"/>
      <c r="G246" s="77"/>
      <c r="H246" s="77"/>
      <c r="I246" s="77"/>
      <c r="J246" s="77"/>
      <c r="K246" s="77"/>
      <c r="L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  <c r="BI246" s="6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29"/>
      <c r="BX246" s="129"/>
      <c r="BY246" s="129"/>
      <c r="BZ246" s="129"/>
      <c r="CA246" s="129"/>
    </row>
    <row r="247" spans="1:79" s="80" customFormat="1" ht="11.25" customHeight="1">
      <c r="A247" s="45" t="s">
        <v>95</v>
      </c>
      <c r="B247" s="78" t="s">
        <v>105</v>
      </c>
      <c r="C247" s="37" t="s">
        <v>597</v>
      </c>
      <c r="D247" s="37" t="s">
        <v>598</v>
      </c>
      <c r="E247" s="37" t="s">
        <v>598</v>
      </c>
      <c r="F247" s="69" t="s">
        <v>599</v>
      </c>
      <c r="G247" s="69" t="s">
        <v>600</v>
      </c>
      <c r="H247" s="69" t="s">
        <v>601</v>
      </c>
      <c r="I247" s="69" t="s">
        <v>602</v>
      </c>
      <c r="J247" s="69" t="s">
        <v>603</v>
      </c>
      <c r="K247" s="69" t="s">
        <v>604</v>
      </c>
      <c r="L247" s="69" t="s">
        <v>605</v>
      </c>
      <c r="M247" s="45" t="str">
        <f>A247</f>
        <v>Número do</v>
      </c>
      <c r="N247" s="69" t="s">
        <v>606</v>
      </c>
      <c r="O247" s="69" t="s">
        <v>607</v>
      </c>
      <c r="P247" s="69" t="s">
        <v>608</v>
      </c>
      <c r="Q247" s="69" t="s">
        <v>609</v>
      </c>
      <c r="R247" s="79" t="s">
        <v>610</v>
      </c>
      <c r="S247" s="79" t="s">
        <v>611</v>
      </c>
      <c r="T247" s="69" t="s">
        <v>612</v>
      </c>
      <c r="U247" s="69" t="s">
        <v>613</v>
      </c>
      <c r="V247" s="69" t="s">
        <v>614</v>
      </c>
      <c r="W247" s="69" t="s">
        <v>615</v>
      </c>
      <c r="X247" s="69" t="s">
        <v>616</v>
      </c>
      <c r="Y247" s="69" t="s">
        <v>617</v>
      </c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</row>
    <row r="248" spans="1:79" s="125" customFormat="1" ht="11.25" customHeight="1">
      <c r="A248" s="84" t="s">
        <v>104</v>
      </c>
      <c r="B248" s="81"/>
      <c r="C248" s="82" t="s">
        <v>109</v>
      </c>
      <c r="D248" s="82" t="s">
        <v>109</v>
      </c>
      <c r="E248" s="82" t="s">
        <v>109</v>
      </c>
      <c r="F248" s="83" t="s">
        <v>109</v>
      </c>
      <c r="G248" s="83" t="s">
        <v>109</v>
      </c>
      <c r="H248" s="83" t="s">
        <v>109</v>
      </c>
      <c r="I248" s="83" t="s">
        <v>109</v>
      </c>
      <c r="J248" s="83" t="s">
        <v>109</v>
      </c>
      <c r="K248" s="83" t="s">
        <v>109</v>
      </c>
      <c r="L248" s="83" t="s">
        <v>109</v>
      </c>
      <c r="M248" s="84" t="str">
        <f>A248</f>
        <v>Alimento</v>
      </c>
      <c r="N248" s="83" t="s">
        <v>109</v>
      </c>
      <c r="O248" s="83" t="s">
        <v>109</v>
      </c>
      <c r="P248" s="83" t="s">
        <v>109</v>
      </c>
      <c r="Q248" s="83" t="s">
        <v>109</v>
      </c>
      <c r="R248" s="83" t="s">
        <v>109</v>
      </c>
      <c r="S248" s="83" t="s">
        <v>109</v>
      </c>
      <c r="T248" s="83" t="s">
        <v>109</v>
      </c>
      <c r="U248" s="83" t="s">
        <v>109</v>
      </c>
      <c r="V248" s="83" t="s">
        <v>109</v>
      </c>
      <c r="W248" s="83" t="s">
        <v>109</v>
      </c>
      <c r="X248" s="83" t="s">
        <v>109</v>
      </c>
      <c r="Y248" s="83" t="s">
        <v>109</v>
      </c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80"/>
    </row>
    <row r="249" spans="1:79" ht="11.25" customHeight="1">
      <c r="A249" s="13">
        <f>A245+1</f>
        <v>351</v>
      </c>
      <c r="B249" s="12" t="s">
        <v>403</v>
      </c>
      <c r="C249" s="10">
        <v>4.3</v>
      </c>
      <c r="D249" s="10">
        <v>3.4</v>
      </c>
      <c r="E249" s="10">
        <v>0.2</v>
      </c>
      <c r="F249" s="15"/>
      <c r="G249" s="15">
        <v>0.26</v>
      </c>
      <c r="H249" s="15">
        <v>2.36</v>
      </c>
      <c r="I249" s="15">
        <v>1.46</v>
      </c>
      <c r="J249" s="15">
        <v>0.01</v>
      </c>
      <c r="K249" s="15"/>
      <c r="L249" s="15"/>
      <c r="M249" s="14">
        <f t="shared" si="10"/>
        <v>351</v>
      </c>
      <c r="N249" s="15"/>
      <c r="O249" s="15">
        <v>0.28000000000000003</v>
      </c>
      <c r="P249" s="15">
        <v>3.1</v>
      </c>
      <c r="Q249" s="15">
        <v>0.01</v>
      </c>
      <c r="R249" s="15">
        <v>0.14000000000000001</v>
      </c>
      <c r="S249" s="15">
        <v>0.01</v>
      </c>
      <c r="T249" s="15">
        <v>0.02</v>
      </c>
      <c r="U249" s="15"/>
      <c r="V249" s="15"/>
      <c r="W249" s="15"/>
      <c r="X249" s="15">
        <v>0.15</v>
      </c>
      <c r="Y249" s="15">
        <v>0.05</v>
      </c>
    </row>
    <row r="250" spans="1:79" ht="11.25" customHeight="1">
      <c r="A250" s="13">
        <f t="shared" si="12"/>
        <v>352</v>
      </c>
      <c r="B250" s="12" t="s">
        <v>404</v>
      </c>
      <c r="C250" s="10">
        <v>3.9</v>
      </c>
      <c r="D250" s="10">
        <v>3.7</v>
      </c>
      <c r="E250" s="10">
        <v>0.1</v>
      </c>
      <c r="F250" s="15"/>
      <c r="G250" s="15">
        <v>0.28999999999999998</v>
      </c>
      <c r="H250" s="15">
        <v>2.34</v>
      </c>
      <c r="I250" s="15">
        <v>1.06</v>
      </c>
      <c r="J250" s="15">
        <v>0.01</v>
      </c>
      <c r="K250" s="15"/>
      <c r="L250" s="15"/>
      <c r="M250" s="14">
        <f t="shared" si="10"/>
        <v>352</v>
      </c>
      <c r="N250" s="15"/>
      <c r="O250" s="15">
        <v>0.45</v>
      </c>
      <c r="P250" s="15">
        <v>3.23</v>
      </c>
      <c r="Q250" s="15"/>
      <c r="R250" s="15">
        <v>0.08</v>
      </c>
      <c r="S250" s="15">
        <v>0.01</v>
      </c>
      <c r="T250" s="15">
        <v>0.01</v>
      </c>
      <c r="U250" s="15"/>
      <c r="V250" s="15"/>
      <c r="W250" s="15"/>
      <c r="X250" s="15">
        <v>0.12</v>
      </c>
      <c r="Y250" s="15">
        <v>0.02</v>
      </c>
    </row>
    <row r="251" spans="1:79" ht="11.25" customHeight="1">
      <c r="A251" s="13">
        <f t="shared" si="12"/>
        <v>353</v>
      </c>
      <c r="B251" s="12" t="s">
        <v>405</v>
      </c>
      <c r="C251" s="10">
        <v>5.5</v>
      </c>
      <c r="D251" s="10">
        <v>5.4</v>
      </c>
      <c r="E251" s="10">
        <v>0.2</v>
      </c>
      <c r="F251" s="15">
        <v>0.02</v>
      </c>
      <c r="G251" s="15">
        <v>0.4</v>
      </c>
      <c r="H251" s="15">
        <v>3.07</v>
      </c>
      <c r="I251" s="15">
        <v>1.65</v>
      </c>
      <c r="J251" s="15">
        <v>0.01</v>
      </c>
      <c r="K251" s="15">
        <v>0.01</v>
      </c>
      <c r="L251" s="15"/>
      <c r="M251" s="14">
        <f t="shared" si="10"/>
        <v>353</v>
      </c>
      <c r="N251" s="15"/>
      <c r="O251" s="15">
        <v>0.61</v>
      </c>
      <c r="P251" s="15">
        <v>4.71</v>
      </c>
      <c r="Q251" s="15">
        <v>0.02</v>
      </c>
      <c r="R251" s="15">
        <v>0.16</v>
      </c>
      <c r="S251" s="15">
        <v>0.03</v>
      </c>
      <c r="T251" s="15">
        <v>0.02</v>
      </c>
      <c r="U251" s="15"/>
      <c r="V251" s="15"/>
      <c r="W251" s="15"/>
      <c r="X251" s="15">
        <v>0.22</v>
      </c>
      <c r="Y251" s="15">
        <v>0.01</v>
      </c>
    </row>
    <row r="252" spans="1:79" ht="11.25" customHeight="1">
      <c r="A252" s="13">
        <f t="shared" si="12"/>
        <v>354</v>
      </c>
      <c r="B252" s="12" t="s">
        <v>406</v>
      </c>
      <c r="C252" s="10">
        <v>6.8</v>
      </c>
      <c r="D252" s="10">
        <v>6.4</v>
      </c>
      <c r="E252" s="10">
        <v>0.2</v>
      </c>
      <c r="F252" s="15">
        <v>0.01</v>
      </c>
      <c r="G252" s="15">
        <v>0.46</v>
      </c>
      <c r="H252" s="15">
        <v>3.8</v>
      </c>
      <c r="I252" s="15">
        <v>2.06</v>
      </c>
      <c r="J252" s="15">
        <v>0.01</v>
      </c>
      <c r="K252" s="15">
        <v>0.01</v>
      </c>
      <c r="L252" s="15"/>
      <c r="M252" s="14">
        <f t="shared" si="10"/>
        <v>354</v>
      </c>
      <c r="N252" s="15"/>
      <c r="O252" s="15">
        <v>0.71</v>
      </c>
      <c r="P252" s="15">
        <v>5.56</v>
      </c>
      <c r="Q252" s="15">
        <v>0.04</v>
      </c>
      <c r="R252" s="15">
        <v>0.15</v>
      </c>
      <c r="S252" s="15">
        <v>0.06</v>
      </c>
      <c r="T252" s="15"/>
      <c r="U252" s="15"/>
      <c r="V252" s="15"/>
      <c r="W252" s="15"/>
      <c r="X252" s="15">
        <v>0.3</v>
      </c>
      <c r="Y252" s="15">
        <v>0.03</v>
      </c>
    </row>
    <row r="253" spans="1:79" ht="11.25" customHeight="1">
      <c r="A253" s="13">
        <f t="shared" si="12"/>
        <v>355</v>
      </c>
      <c r="B253" s="12" t="s">
        <v>407</v>
      </c>
      <c r="C253" s="10">
        <v>2.79</v>
      </c>
      <c r="D253" s="10">
        <v>1.5</v>
      </c>
      <c r="E253" s="10">
        <v>0.1</v>
      </c>
      <c r="F253" s="15" t="s">
        <v>36</v>
      </c>
      <c r="G253" s="15">
        <v>0.18</v>
      </c>
      <c r="H253" s="15">
        <v>1.28</v>
      </c>
      <c r="I253" s="15">
        <v>1.44</v>
      </c>
      <c r="J253" s="15">
        <v>0.01</v>
      </c>
      <c r="K253" s="15">
        <v>0.01</v>
      </c>
      <c r="L253" s="15" t="s">
        <v>36</v>
      </c>
      <c r="M253" s="14">
        <f t="shared" si="10"/>
        <v>355</v>
      </c>
      <c r="N253" s="15"/>
      <c r="O253" s="15">
        <v>0.09</v>
      </c>
      <c r="P253" s="15">
        <v>1.43</v>
      </c>
      <c r="Q253" s="15">
        <v>0.01</v>
      </c>
      <c r="R253" s="15">
        <v>0.05</v>
      </c>
      <c r="S253" s="15" t="s">
        <v>36</v>
      </c>
      <c r="T253" s="15" t="s">
        <v>36</v>
      </c>
      <c r="U253" s="15"/>
      <c r="V253" s="15" t="s">
        <v>36</v>
      </c>
      <c r="W253" s="15"/>
      <c r="X253" s="15">
        <v>0.16</v>
      </c>
      <c r="Y253" s="15">
        <v>0.05</v>
      </c>
    </row>
    <row r="254" spans="1:79" ht="11.25" customHeight="1">
      <c r="A254" s="13">
        <f t="shared" si="12"/>
        <v>356</v>
      </c>
      <c r="B254" s="12" t="s">
        <v>408</v>
      </c>
      <c r="C254" s="10">
        <v>4.7</v>
      </c>
      <c r="D254" s="10">
        <v>2.2000000000000002</v>
      </c>
      <c r="E254" s="10">
        <v>1.1000000000000001</v>
      </c>
      <c r="F254" s="15"/>
      <c r="G254" s="15">
        <v>0.14000000000000001</v>
      </c>
      <c r="H254" s="15">
        <v>2.2999999999999998</v>
      </c>
      <c r="I254" s="15">
        <v>1.86</v>
      </c>
      <c r="J254" s="15">
        <v>0.01</v>
      </c>
      <c r="K254" s="15">
        <v>0.12</v>
      </c>
      <c r="L254" s="15">
        <v>0.02</v>
      </c>
      <c r="M254" s="14">
        <f t="shared" si="10"/>
        <v>356</v>
      </c>
      <c r="N254" s="15"/>
      <c r="O254" s="15">
        <v>0.23</v>
      </c>
      <c r="P254" s="15">
        <v>1.89</v>
      </c>
      <c r="Q254" s="15"/>
      <c r="R254" s="15">
        <v>0.37</v>
      </c>
      <c r="S254" s="15">
        <v>0.1</v>
      </c>
      <c r="T254" s="15">
        <v>0.31</v>
      </c>
      <c r="U254" s="15">
        <v>7.0000000000000007E-2</v>
      </c>
      <c r="V254" s="15">
        <v>0.16</v>
      </c>
      <c r="W254" s="15">
        <v>0.04</v>
      </c>
      <c r="X254" s="15">
        <v>0.09</v>
      </c>
      <c r="Y254" s="15">
        <v>0.02</v>
      </c>
    </row>
    <row r="255" spans="1:79" ht="11.25" customHeight="1">
      <c r="A255" s="13">
        <f t="shared" si="12"/>
        <v>357</v>
      </c>
      <c r="B255" s="12" t="s">
        <v>409</v>
      </c>
      <c r="C255" s="10">
        <v>2.9</v>
      </c>
      <c r="D255" s="10">
        <v>1.9</v>
      </c>
      <c r="E255" s="10">
        <v>0.2</v>
      </c>
      <c r="F255" s="15"/>
      <c r="G255" s="15">
        <v>0.17</v>
      </c>
      <c r="H255" s="15">
        <v>1.44</v>
      </c>
      <c r="I255" s="15">
        <v>1.1599999999999999</v>
      </c>
      <c r="J255" s="15">
        <v>0.01</v>
      </c>
      <c r="K255" s="15">
        <v>0.01</v>
      </c>
      <c r="L255" s="15"/>
      <c r="M255" s="14">
        <f t="shared" si="10"/>
        <v>357</v>
      </c>
      <c r="N255" s="15"/>
      <c r="O255" s="15">
        <v>0.15</v>
      </c>
      <c r="P255" s="15">
        <v>1.69</v>
      </c>
      <c r="Q255" s="15">
        <v>0.01</v>
      </c>
      <c r="R255" s="15">
        <v>0.11</v>
      </c>
      <c r="S255" s="15">
        <v>0.02</v>
      </c>
      <c r="T255" s="15">
        <v>0.03</v>
      </c>
      <c r="U255" s="15">
        <v>0.01</v>
      </c>
      <c r="V255" s="15"/>
      <c r="W255" s="15"/>
      <c r="X255" s="15">
        <v>0.1</v>
      </c>
      <c r="Y255" s="15">
        <v>0.01</v>
      </c>
    </row>
    <row r="256" spans="1:79" ht="11.25" customHeight="1">
      <c r="A256" s="13">
        <f t="shared" si="12"/>
        <v>358</v>
      </c>
      <c r="B256" s="12" t="s">
        <v>410</v>
      </c>
      <c r="C256" s="10">
        <v>4.5</v>
      </c>
      <c r="D256" s="10">
        <v>3.1</v>
      </c>
      <c r="E256" s="10">
        <v>0.2</v>
      </c>
      <c r="F256" s="15"/>
      <c r="G256" s="15">
        <v>0.25</v>
      </c>
      <c r="H256" s="15">
        <v>2.21</v>
      </c>
      <c r="I256" s="15">
        <v>1.76</v>
      </c>
      <c r="J256" s="15">
        <v>0.01</v>
      </c>
      <c r="K256" s="15"/>
      <c r="L256" s="15">
        <v>0.01</v>
      </c>
      <c r="M256" s="14">
        <f t="shared" si="10"/>
        <v>358</v>
      </c>
      <c r="N256" s="15"/>
      <c r="O256" s="15">
        <v>0.23</v>
      </c>
      <c r="P256" s="15">
        <v>2.87</v>
      </c>
      <c r="Q256" s="15"/>
      <c r="R256" s="15">
        <v>0.16</v>
      </c>
      <c r="S256" s="15">
        <v>0.02</v>
      </c>
      <c r="T256" s="15">
        <v>0.02</v>
      </c>
      <c r="U256" s="15"/>
      <c r="V256" s="15"/>
      <c r="W256" s="15"/>
      <c r="X256" s="15">
        <v>0.14000000000000001</v>
      </c>
      <c r="Y256" s="15">
        <v>0.02</v>
      </c>
    </row>
    <row r="257" spans="1:25" ht="11.25" customHeight="1">
      <c r="A257" s="13">
        <f t="shared" si="12"/>
        <v>359</v>
      </c>
      <c r="B257" s="12" t="s">
        <v>411</v>
      </c>
      <c r="C257" s="10">
        <v>3.9</v>
      </c>
      <c r="D257" s="10">
        <v>2.8</v>
      </c>
      <c r="E257" s="10">
        <v>0.1</v>
      </c>
      <c r="F257" s="15"/>
      <c r="G257" s="15">
        <v>0.27</v>
      </c>
      <c r="H257" s="15">
        <v>2.0699999999999998</v>
      </c>
      <c r="I257" s="15">
        <v>1.4</v>
      </c>
      <c r="J257" s="15">
        <v>0.01</v>
      </c>
      <c r="K257" s="15"/>
      <c r="L257" s="15"/>
      <c r="M257" s="14">
        <f t="shared" si="10"/>
        <v>359</v>
      </c>
      <c r="N257" s="15"/>
      <c r="O257" s="15">
        <v>0.28000000000000003</v>
      </c>
      <c r="P257" s="15">
        <v>2.4900000000000002</v>
      </c>
      <c r="Q257" s="15">
        <v>0.01</v>
      </c>
      <c r="R257" s="15">
        <v>0.08</v>
      </c>
      <c r="S257" s="15">
        <v>0.01</v>
      </c>
      <c r="T257" s="15"/>
      <c r="U257" s="15"/>
      <c r="V257" s="15"/>
      <c r="W257" s="15"/>
      <c r="X257" s="15">
        <v>0.16</v>
      </c>
      <c r="Y257" s="15"/>
    </row>
    <row r="258" spans="1:25" ht="11.25" customHeight="1">
      <c r="A258" s="13">
        <f t="shared" si="12"/>
        <v>360</v>
      </c>
      <c r="B258" s="12" t="s">
        <v>412</v>
      </c>
      <c r="C258" s="10">
        <v>3.1</v>
      </c>
      <c r="D258" s="10">
        <v>2.2999999999999998</v>
      </c>
      <c r="E258" s="10">
        <v>0.1</v>
      </c>
      <c r="F258" s="15"/>
      <c r="G258" s="15">
        <v>0.19</v>
      </c>
      <c r="H258" s="15">
        <v>1.65</v>
      </c>
      <c r="I258" s="15">
        <v>1.1299999999999999</v>
      </c>
      <c r="J258" s="15">
        <v>0.01</v>
      </c>
      <c r="K258" s="15"/>
      <c r="L258" s="15"/>
      <c r="M258" s="14">
        <f t="shared" si="10"/>
        <v>360</v>
      </c>
      <c r="N258" s="15"/>
      <c r="O258" s="15">
        <v>0.18</v>
      </c>
      <c r="P258" s="15">
        <v>2.09</v>
      </c>
      <c r="Q258" s="15"/>
      <c r="R258" s="15">
        <v>7.0000000000000007E-2</v>
      </c>
      <c r="S258" s="15">
        <v>0.01</v>
      </c>
      <c r="T258" s="15">
        <v>0.01</v>
      </c>
      <c r="U258" s="15"/>
      <c r="V258" s="15"/>
      <c r="W258" s="15"/>
      <c r="X258" s="15">
        <v>0.11</v>
      </c>
      <c r="Y258" s="15">
        <v>0.02</v>
      </c>
    </row>
    <row r="259" spans="1:25" ht="11.25" customHeight="1">
      <c r="A259" s="13">
        <f t="shared" si="12"/>
        <v>361</v>
      </c>
      <c r="B259" s="12" t="s">
        <v>413</v>
      </c>
      <c r="C259" s="10">
        <v>12.1</v>
      </c>
      <c r="D259" s="10">
        <v>10.4</v>
      </c>
      <c r="E259" s="10">
        <v>0.5</v>
      </c>
      <c r="F259" s="15">
        <v>0.02</v>
      </c>
      <c r="G259" s="15">
        <v>0.95</v>
      </c>
      <c r="H259" s="15">
        <v>6.35</v>
      </c>
      <c r="I259" s="15">
        <v>3.98</v>
      </c>
      <c r="J259" s="15">
        <v>0.02</v>
      </c>
      <c r="K259" s="15"/>
      <c r="L259" s="15"/>
      <c r="M259" s="14">
        <f t="shared" si="10"/>
        <v>361</v>
      </c>
      <c r="N259" s="15"/>
      <c r="O259" s="15">
        <v>1.1000000000000001</v>
      </c>
      <c r="P259" s="15">
        <v>9.07</v>
      </c>
      <c r="Q259" s="15">
        <v>7.0000000000000007E-2</v>
      </c>
      <c r="R259" s="15">
        <v>0.28999999999999998</v>
      </c>
      <c r="S259" s="15">
        <v>0.12</v>
      </c>
      <c r="T259" s="15">
        <v>0.05</v>
      </c>
      <c r="U259" s="15"/>
      <c r="V259" s="15"/>
      <c r="W259" s="15"/>
      <c r="X259" s="15">
        <v>0.5</v>
      </c>
      <c r="Y259" s="15">
        <v>0.05</v>
      </c>
    </row>
    <row r="260" spans="1:25" ht="11.25" customHeight="1">
      <c r="A260" s="13">
        <f t="shared" si="12"/>
        <v>362</v>
      </c>
      <c r="B260" s="12" t="s">
        <v>675</v>
      </c>
      <c r="C260" s="10">
        <v>7.3</v>
      </c>
      <c r="D260" s="10">
        <v>6.5</v>
      </c>
      <c r="E260" s="10">
        <v>0.3</v>
      </c>
      <c r="F260" s="15">
        <v>0.01</v>
      </c>
      <c r="G260" s="15">
        <v>0.59</v>
      </c>
      <c r="H260" s="15">
        <v>3.77</v>
      </c>
      <c r="I260" s="15">
        <v>2.39</v>
      </c>
      <c r="J260" s="15">
        <v>0.01</v>
      </c>
      <c r="K260" s="15"/>
      <c r="L260" s="15"/>
      <c r="M260" s="14">
        <f t="shared" si="10"/>
        <v>362</v>
      </c>
      <c r="N260" s="15"/>
      <c r="O260" s="15">
        <v>0.71</v>
      </c>
      <c r="P260" s="15">
        <v>5.63</v>
      </c>
      <c r="Q260" s="15">
        <v>0.06</v>
      </c>
      <c r="R260" s="15">
        <v>0.16</v>
      </c>
      <c r="S260" s="15">
        <v>0.09</v>
      </c>
      <c r="T260" s="15">
        <v>0.01</v>
      </c>
      <c r="U260" s="15"/>
      <c r="V260" s="15"/>
      <c r="W260" s="15"/>
      <c r="X260" s="15">
        <v>0.43</v>
      </c>
      <c r="Y260" s="15"/>
    </row>
    <row r="261" spans="1:25" ht="11.25" customHeight="1">
      <c r="A261" s="13">
        <f t="shared" si="12"/>
        <v>363</v>
      </c>
      <c r="B261" s="12" t="s">
        <v>414</v>
      </c>
      <c r="C261" s="10">
        <v>3.9</v>
      </c>
      <c r="D261" s="10">
        <v>4</v>
      </c>
      <c r="E261" s="10">
        <v>0.2</v>
      </c>
      <c r="F261" s="15"/>
      <c r="G261" s="15">
        <v>0.22</v>
      </c>
      <c r="H261" s="15">
        <v>2.2200000000000002</v>
      </c>
      <c r="I261" s="15">
        <v>1.25</v>
      </c>
      <c r="J261" s="15">
        <v>0.01</v>
      </c>
      <c r="K261" s="15">
        <v>0.02</v>
      </c>
      <c r="L261" s="15"/>
      <c r="M261" s="14">
        <f t="shared" si="10"/>
        <v>363</v>
      </c>
      <c r="N261" s="15"/>
      <c r="O261" s="15">
        <v>0.42</v>
      </c>
      <c r="P261" s="15">
        <v>3.54</v>
      </c>
      <c r="Q261" s="15">
        <v>0.01</v>
      </c>
      <c r="R261" s="15">
        <v>0.12</v>
      </c>
      <c r="S261" s="15">
        <v>0.02</v>
      </c>
      <c r="T261" s="15">
        <v>0.01</v>
      </c>
      <c r="U261" s="15"/>
      <c r="V261" s="15"/>
      <c r="W261" s="15"/>
      <c r="X261" s="15">
        <v>0.15</v>
      </c>
      <c r="Y261" s="15">
        <v>7.0000000000000007E-2</v>
      </c>
    </row>
    <row r="262" spans="1:25" ht="11.25" customHeight="1">
      <c r="A262" s="13">
        <f t="shared" si="12"/>
        <v>364</v>
      </c>
      <c r="B262" s="12" t="s">
        <v>415</v>
      </c>
      <c r="C262" s="10">
        <v>2.2999999999999998</v>
      </c>
      <c r="D262" s="10">
        <v>2.2999999999999998</v>
      </c>
      <c r="E262" s="10">
        <v>0.1</v>
      </c>
      <c r="F262" s="15"/>
      <c r="G262" s="15">
        <v>0.14000000000000001</v>
      </c>
      <c r="H262" s="15">
        <v>1.36</v>
      </c>
      <c r="I262" s="15">
        <v>0.66</v>
      </c>
      <c r="J262" s="15"/>
      <c r="K262" s="15" t="s">
        <v>36</v>
      </c>
      <c r="L262" s="15"/>
      <c r="M262" s="14">
        <f t="shared" si="10"/>
        <v>364</v>
      </c>
      <c r="N262" s="15"/>
      <c r="O262" s="15">
        <v>0.25</v>
      </c>
      <c r="P262" s="15">
        <v>1.98</v>
      </c>
      <c r="Q262" s="15"/>
      <c r="R262" s="15">
        <v>0.06</v>
      </c>
      <c r="S262" s="15">
        <v>0.01</v>
      </c>
      <c r="T262" s="15" t="s">
        <v>36</v>
      </c>
      <c r="U262" s="15"/>
      <c r="V262" s="15"/>
      <c r="W262" s="15"/>
      <c r="X262" s="15">
        <v>0.08</v>
      </c>
      <c r="Y262" s="15" t="s">
        <v>36</v>
      </c>
    </row>
    <row r="263" spans="1:25" ht="11.25" customHeight="1">
      <c r="A263" s="13">
        <f t="shared" si="12"/>
        <v>365</v>
      </c>
      <c r="B263" s="12" t="s">
        <v>416</v>
      </c>
      <c r="C263" s="10">
        <v>11.2</v>
      </c>
      <c r="D263" s="10">
        <v>10.3</v>
      </c>
      <c r="E263" s="10">
        <v>0.5</v>
      </c>
      <c r="F263" s="15"/>
      <c r="G263" s="15">
        <v>0.68</v>
      </c>
      <c r="H263" s="15">
        <v>5.54</v>
      </c>
      <c r="I263" s="15">
        <v>4.2</v>
      </c>
      <c r="J263" s="15">
        <v>0.02</v>
      </c>
      <c r="K263" s="15">
        <v>0.02</v>
      </c>
      <c r="L263" s="15"/>
      <c r="M263" s="14">
        <f t="shared" si="10"/>
        <v>365</v>
      </c>
      <c r="N263" s="15"/>
      <c r="O263" s="15">
        <v>0.77</v>
      </c>
      <c r="P263" s="15">
        <v>9.31</v>
      </c>
      <c r="Q263" s="15"/>
      <c r="R263" s="15">
        <v>0.43</v>
      </c>
      <c r="S263" s="15">
        <v>0.09</v>
      </c>
      <c r="T263" s="15">
        <v>0.02</v>
      </c>
      <c r="U263" s="15"/>
      <c r="V263" s="15"/>
      <c r="W263" s="15"/>
      <c r="X263" s="15">
        <v>0.41</v>
      </c>
      <c r="Y263" s="15">
        <v>0.02</v>
      </c>
    </row>
    <row r="264" spans="1:25" ht="11.25" customHeight="1">
      <c r="A264" s="13">
        <f t="shared" si="12"/>
        <v>366</v>
      </c>
      <c r="B264" s="12" t="s">
        <v>417</v>
      </c>
      <c r="C264" s="10">
        <v>6.8</v>
      </c>
      <c r="D264" s="10">
        <v>6.8</v>
      </c>
      <c r="E264" s="10">
        <v>0.3</v>
      </c>
      <c r="F264" s="15">
        <v>0.01</v>
      </c>
      <c r="G264" s="15">
        <v>0.41</v>
      </c>
      <c r="H264" s="15">
        <v>3.4</v>
      </c>
      <c r="I264" s="15">
        <v>2.63</v>
      </c>
      <c r="J264" s="15">
        <v>0.01</v>
      </c>
      <c r="K264" s="15"/>
      <c r="L264" s="15"/>
      <c r="M264" s="14">
        <f t="shared" si="10"/>
        <v>366</v>
      </c>
      <c r="N264" s="15"/>
      <c r="O264" s="15">
        <v>0.48</v>
      </c>
      <c r="P264" s="15">
        <v>6.11</v>
      </c>
      <c r="Q264" s="15">
        <v>0.06</v>
      </c>
      <c r="R264" s="15">
        <v>0.26</v>
      </c>
      <c r="S264" s="15">
        <v>0.04</v>
      </c>
      <c r="T264" s="15">
        <v>0.01</v>
      </c>
      <c r="U264" s="15"/>
      <c r="V264" s="15">
        <v>0.01</v>
      </c>
      <c r="W264" s="15"/>
      <c r="X264" s="15">
        <v>0.28999999999999998</v>
      </c>
      <c r="Y264" s="15">
        <v>0.01</v>
      </c>
    </row>
    <row r="265" spans="1:25" ht="11.25" customHeight="1">
      <c r="A265" s="13">
        <f t="shared" si="12"/>
        <v>367</v>
      </c>
      <c r="B265" s="12" t="s">
        <v>418</v>
      </c>
      <c r="C265" s="10">
        <v>3.1</v>
      </c>
      <c r="D265" s="10">
        <v>3.1</v>
      </c>
      <c r="E265" s="10">
        <v>0.1</v>
      </c>
      <c r="F265" s="15">
        <v>0.01</v>
      </c>
      <c r="G265" s="15">
        <v>0.21</v>
      </c>
      <c r="H265" s="15">
        <v>1.71</v>
      </c>
      <c r="I265" s="15">
        <v>0.93</v>
      </c>
      <c r="J265" s="15">
        <v>0.01</v>
      </c>
      <c r="K265" s="15"/>
      <c r="L265" s="15"/>
      <c r="M265" s="14">
        <f t="shared" si="10"/>
        <v>367</v>
      </c>
      <c r="N265" s="15"/>
      <c r="O265" s="15">
        <v>0.32</v>
      </c>
      <c r="P265" s="15">
        <v>2.7</v>
      </c>
      <c r="Q265" s="15">
        <v>0.01</v>
      </c>
      <c r="R265" s="15">
        <v>0.09</v>
      </c>
      <c r="S265" s="15">
        <v>0.01</v>
      </c>
      <c r="T265" s="15">
        <v>0.01</v>
      </c>
      <c r="U265" s="15"/>
      <c r="V265" s="15"/>
      <c r="W265" s="15"/>
      <c r="X265" s="15">
        <v>0.08</v>
      </c>
      <c r="Y265" s="15">
        <v>0.01</v>
      </c>
    </row>
    <row r="266" spans="1:25" ht="11.25" customHeight="1">
      <c r="A266" s="13">
        <f>A265+1</f>
        <v>368</v>
      </c>
      <c r="B266" s="12" t="s">
        <v>419</v>
      </c>
      <c r="C266" s="10">
        <v>9.6999999999999993</v>
      </c>
      <c r="D266" s="10">
        <v>7.7</v>
      </c>
      <c r="E266" s="10">
        <v>0.2</v>
      </c>
      <c r="F266" s="15">
        <v>0.02</v>
      </c>
      <c r="G266" s="15">
        <v>0.63</v>
      </c>
      <c r="H266" s="15">
        <v>4.96</v>
      </c>
      <c r="I266" s="15">
        <v>3.49</v>
      </c>
      <c r="J266" s="15">
        <v>0.04</v>
      </c>
      <c r="K266" s="15">
        <v>0.02</v>
      </c>
      <c r="L266" s="15"/>
      <c r="M266" s="14">
        <f t="shared" ref="M266:M329" si="13">A266</f>
        <v>368</v>
      </c>
      <c r="N266" s="15"/>
      <c r="O266" s="15">
        <v>0.77</v>
      </c>
      <c r="P266" s="15">
        <v>6.79</v>
      </c>
      <c r="Q266" s="15">
        <v>0.04</v>
      </c>
      <c r="R266" s="15">
        <v>0.19</v>
      </c>
      <c r="S266" s="15">
        <v>0.04</v>
      </c>
      <c r="T266" s="15">
        <v>0.02</v>
      </c>
      <c r="U266" s="15"/>
      <c r="V266" s="15"/>
      <c r="W266" s="15"/>
      <c r="X266" s="15">
        <v>0.42</v>
      </c>
      <c r="Y266" s="15">
        <v>0.06</v>
      </c>
    </row>
    <row r="267" spans="1:25" ht="11.25" customHeight="1">
      <c r="A267" s="13">
        <f>A266+1</f>
        <v>369</v>
      </c>
      <c r="B267" s="12" t="s">
        <v>420</v>
      </c>
      <c r="C267" s="10">
        <v>3.4</v>
      </c>
      <c r="D267" s="10">
        <v>3.3</v>
      </c>
      <c r="E267" s="10">
        <v>0.1</v>
      </c>
      <c r="F267" s="15"/>
      <c r="G267" s="15">
        <v>0.2</v>
      </c>
      <c r="H267" s="15">
        <v>1.79</v>
      </c>
      <c r="I267" s="15">
        <v>1.1000000000000001</v>
      </c>
      <c r="J267" s="15">
        <v>0.01</v>
      </c>
      <c r="K267" s="15">
        <v>0.01</v>
      </c>
      <c r="L267" s="15"/>
      <c r="M267" s="14">
        <f t="shared" si="13"/>
        <v>369</v>
      </c>
      <c r="N267" s="15"/>
      <c r="O267" s="15">
        <v>0.36</v>
      </c>
      <c r="P267" s="15">
        <v>2.85</v>
      </c>
      <c r="Q267" s="15">
        <v>0.02</v>
      </c>
      <c r="R267" s="15"/>
      <c r="S267" s="15">
        <v>0.04</v>
      </c>
      <c r="T267" s="15">
        <v>0.03</v>
      </c>
      <c r="U267" s="15">
        <v>0.01</v>
      </c>
      <c r="V267" s="15"/>
      <c r="W267" s="15"/>
      <c r="X267" s="15">
        <v>0.16</v>
      </c>
      <c r="Y267" s="15">
        <v>0.01</v>
      </c>
    </row>
    <row r="268" spans="1:25" ht="11.25" customHeight="1">
      <c r="A268" s="13">
        <f t="shared" ref="A268:A301" si="14">A267+1</f>
        <v>370</v>
      </c>
      <c r="B268" s="12" t="s">
        <v>421</v>
      </c>
      <c r="C268" s="10">
        <v>5.0999999999999996</v>
      </c>
      <c r="D268" s="10">
        <v>4.9000000000000004</v>
      </c>
      <c r="E268" s="10">
        <v>0.3</v>
      </c>
      <c r="F268" s="15"/>
      <c r="G268" s="15">
        <v>0.32</v>
      </c>
      <c r="H268" s="15">
        <v>2.82</v>
      </c>
      <c r="I268" s="15">
        <v>1.61</v>
      </c>
      <c r="J268" s="15">
        <v>0.01</v>
      </c>
      <c r="K268" s="15">
        <v>0.01</v>
      </c>
      <c r="L268" s="15"/>
      <c r="M268" s="14">
        <f t="shared" si="13"/>
        <v>370</v>
      </c>
      <c r="N268" s="15"/>
      <c r="O268" s="15">
        <v>0.52</v>
      </c>
      <c r="P268" s="15">
        <v>4.28</v>
      </c>
      <c r="Q268" s="15">
        <v>0.03</v>
      </c>
      <c r="R268" s="15">
        <v>0.16</v>
      </c>
      <c r="S268" s="15">
        <v>0.04</v>
      </c>
      <c r="T268" s="15">
        <v>0.04</v>
      </c>
      <c r="U268" s="15">
        <v>0.01</v>
      </c>
      <c r="V268" s="15"/>
      <c r="W268" s="15"/>
      <c r="X268" s="15">
        <v>0.21</v>
      </c>
      <c r="Y268" s="15">
        <v>0.01</v>
      </c>
    </row>
    <row r="269" spans="1:25" ht="11.25" customHeight="1">
      <c r="A269" s="13">
        <f t="shared" si="14"/>
        <v>371</v>
      </c>
      <c r="B269" s="12" t="s">
        <v>422</v>
      </c>
      <c r="C269" s="10">
        <v>2.9</v>
      </c>
      <c r="D269" s="10">
        <v>2.8</v>
      </c>
      <c r="E269" s="10">
        <v>0.1</v>
      </c>
      <c r="F269" s="15"/>
      <c r="G269" s="15">
        <v>0.13</v>
      </c>
      <c r="H269" s="15">
        <v>1.64</v>
      </c>
      <c r="I269" s="15">
        <v>0.99</v>
      </c>
      <c r="J269" s="15">
        <v>0.01</v>
      </c>
      <c r="K269" s="15">
        <v>0.01</v>
      </c>
      <c r="L269" s="15">
        <v>0.01</v>
      </c>
      <c r="M269" s="14">
        <f t="shared" si="13"/>
        <v>371</v>
      </c>
      <c r="N269" s="15"/>
      <c r="O269" s="15">
        <v>0.26</v>
      </c>
      <c r="P269" s="15">
        <v>2.48</v>
      </c>
      <c r="Q269" s="15">
        <v>0.01</v>
      </c>
      <c r="R269" s="15">
        <v>0.09</v>
      </c>
      <c r="S269" s="15">
        <v>0.03</v>
      </c>
      <c r="T269" s="15">
        <v>0.01</v>
      </c>
      <c r="U269" s="15"/>
      <c r="V269" s="15"/>
      <c r="W269" s="15"/>
      <c r="X269" s="15">
        <v>0.13</v>
      </c>
      <c r="Y269" s="15">
        <v>0.05</v>
      </c>
    </row>
    <row r="270" spans="1:25" ht="11.25" customHeight="1">
      <c r="A270" s="13">
        <f t="shared" si="14"/>
        <v>372</v>
      </c>
      <c r="B270" s="12" t="s">
        <v>423</v>
      </c>
      <c r="C270" s="10">
        <v>2.2000000000000002</v>
      </c>
      <c r="D270" s="10">
        <v>2.6</v>
      </c>
      <c r="E270" s="10">
        <v>0.1</v>
      </c>
      <c r="F270" s="15"/>
      <c r="G270" s="15">
        <v>0.12</v>
      </c>
      <c r="H270" s="15">
        <v>1.27</v>
      </c>
      <c r="I270" s="15">
        <v>0.71</v>
      </c>
      <c r="J270" s="15">
        <v>0.01</v>
      </c>
      <c r="K270" s="15">
        <v>0.01</v>
      </c>
      <c r="L270" s="15"/>
      <c r="M270" s="14">
        <f t="shared" si="13"/>
        <v>372</v>
      </c>
      <c r="N270" s="15"/>
      <c r="O270" s="15">
        <v>0.21</v>
      </c>
      <c r="P270" s="15">
        <v>2.35</v>
      </c>
      <c r="Q270" s="15">
        <v>0.01</v>
      </c>
      <c r="R270" s="15">
        <v>7.0000000000000007E-2</v>
      </c>
      <c r="S270" s="15">
        <v>0.01</v>
      </c>
      <c r="T270" s="15">
        <v>0.01</v>
      </c>
      <c r="U270" s="15"/>
      <c r="V270" s="15"/>
      <c r="W270" s="15"/>
      <c r="X270" s="15">
        <v>0.08</v>
      </c>
      <c r="Y270" s="15">
        <v>0.02</v>
      </c>
    </row>
    <row r="271" spans="1:25" ht="11.25" customHeight="1">
      <c r="A271" s="13">
        <f t="shared" si="14"/>
        <v>373</v>
      </c>
      <c r="B271" s="12" t="s">
        <v>424</v>
      </c>
      <c r="C271" s="10">
        <v>3.5</v>
      </c>
      <c r="D271" s="10">
        <v>2.9</v>
      </c>
      <c r="E271" s="10">
        <v>0.2</v>
      </c>
      <c r="F271" s="15">
        <v>0.01</v>
      </c>
      <c r="G271" s="15">
        <v>0.19</v>
      </c>
      <c r="H271" s="15">
        <v>1.72</v>
      </c>
      <c r="I271" s="15">
        <v>1.38</v>
      </c>
      <c r="J271" s="15">
        <v>0.01</v>
      </c>
      <c r="K271" s="15"/>
      <c r="L271" s="15"/>
      <c r="M271" s="14">
        <f t="shared" si="13"/>
        <v>373</v>
      </c>
      <c r="N271" s="15"/>
      <c r="O271" s="15">
        <v>0.24</v>
      </c>
      <c r="P271" s="15">
        <v>2.6</v>
      </c>
      <c r="Q271" s="15">
        <v>0.02</v>
      </c>
      <c r="R271" s="15">
        <v>0.12</v>
      </c>
      <c r="S271" s="15">
        <v>0.01</v>
      </c>
      <c r="T271" s="15">
        <v>0.01</v>
      </c>
      <c r="U271" s="15"/>
      <c r="V271" s="15"/>
      <c r="W271" s="15"/>
      <c r="X271" s="15">
        <v>0.2</v>
      </c>
      <c r="Y271" s="15">
        <v>0.01</v>
      </c>
    </row>
    <row r="272" spans="1:25" ht="11.25" customHeight="1">
      <c r="A272" s="13">
        <f t="shared" si="14"/>
        <v>374</v>
      </c>
      <c r="B272" s="12" t="s">
        <v>426</v>
      </c>
      <c r="C272" s="10">
        <v>3.4</v>
      </c>
      <c r="D272" s="10">
        <v>3</v>
      </c>
      <c r="E272" s="10">
        <v>0.2</v>
      </c>
      <c r="F272" s="15">
        <v>0.01</v>
      </c>
      <c r="G272" s="15">
        <v>0.18</v>
      </c>
      <c r="H272" s="15">
        <v>1.68</v>
      </c>
      <c r="I272" s="15">
        <v>1.31</v>
      </c>
      <c r="J272" s="15">
        <v>0.01</v>
      </c>
      <c r="K272" s="15">
        <v>0.01</v>
      </c>
      <c r="L272" s="15">
        <v>0.01</v>
      </c>
      <c r="M272" s="14">
        <f t="shared" si="13"/>
        <v>374</v>
      </c>
      <c r="N272" s="15"/>
      <c r="O272" s="15">
        <v>0.23</v>
      </c>
      <c r="P272" s="15">
        <v>2.69</v>
      </c>
      <c r="Q272" s="15">
        <v>0.02</v>
      </c>
      <c r="R272" s="15">
        <v>0.16</v>
      </c>
      <c r="S272" s="15">
        <v>0.01</v>
      </c>
      <c r="T272" s="15">
        <v>0.01</v>
      </c>
      <c r="U272" s="15"/>
      <c r="V272" s="15"/>
      <c r="W272" s="15"/>
      <c r="X272" s="15">
        <v>0.15</v>
      </c>
      <c r="Y272" s="15">
        <v>0.01</v>
      </c>
    </row>
    <row r="273" spans="1:79" ht="11.25" customHeight="1">
      <c r="A273" s="13">
        <f t="shared" si="14"/>
        <v>375</v>
      </c>
      <c r="B273" s="12" t="s">
        <v>427</v>
      </c>
      <c r="C273" s="10">
        <v>2.7</v>
      </c>
      <c r="D273" s="10">
        <v>2.1</v>
      </c>
      <c r="E273" s="10">
        <v>0.1</v>
      </c>
      <c r="F273" s="15">
        <v>0.01</v>
      </c>
      <c r="G273" s="15">
        <v>0.15</v>
      </c>
      <c r="H273" s="15">
        <v>1.33</v>
      </c>
      <c r="I273" s="15">
        <v>1.1100000000000001</v>
      </c>
      <c r="J273" s="15">
        <v>0.01</v>
      </c>
      <c r="K273" s="15"/>
      <c r="L273" s="15"/>
      <c r="M273" s="14">
        <f t="shared" si="13"/>
        <v>375</v>
      </c>
      <c r="N273" s="15"/>
      <c r="O273" s="15">
        <v>0.16</v>
      </c>
      <c r="P273" s="15">
        <v>1.9</v>
      </c>
      <c r="Q273" s="15">
        <v>0.01</v>
      </c>
      <c r="R273" s="15">
        <v>0.11</v>
      </c>
      <c r="S273" s="15"/>
      <c r="T273" s="15">
        <v>0.01</v>
      </c>
      <c r="U273" s="15"/>
      <c r="V273" s="15"/>
      <c r="W273" s="15"/>
      <c r="X273" s="15">
        <v>0.15</v>
      </c>
      <c r="Y273" s="15">
        <v>0.03</v>
      </c>
    </row>
    <row r="274" spans="1:79" ht="11.25" customHeight="1">
      <c r="A274" s="13">
        <f t="shared" si="14"/>
        <v>376</v>
      </c>
      <c r="B274" s="12" t="s">
        <v>428</v>
      </c>
      <c r="C274" s="10">
        <v>2</v>
      </c>
      <c r="D274" s="10">
        <v>1.9</v>
      </c>
      <c r="E274" s="10">
        <v>0.2</v>
      </c>
      <c r="F274" s="15"/>
      <c r="G274" s="15">
        <v>0.11</v>
      </c>
      <c r="H274" s="15">
        <v>1.08</v>
      </c>
      <c r="I274" s="15">
        <v>0.66</v>
      </c>
      <c r="J274" s="15"/>
      <c r="K274" s="15">
        <v>0.01</v>
      </c>
      <c r="L274" s="15"/>
      <c r="M274" s="14">
        <f t="shared" si="13"/>
        <v>376</v>
      </c>
      <c r="N274" s="15"/>
      <c r="O274" s="15">
        <v>0.17</v>
      </c>
      <c r="P274" s="15">
        <v>1.65</v>
      </c>
      <c r="Q274" s="15">
        <v>0.01</v>
      </c>
      <c r="R274" s="15">
        <v>0.1</v>
      </c>
      <c r="S274" s="15">
        <v>0.02</v>
      </c>
      <c r="T274" s="15">
        <v>0.03</v>
      </c>
      <c r="U274" s="15"/>
      <c r="V274" s="15"/>
      <c r="W274" s="15"/>
      <c r="X274" s="15">
        <v>7.0000000000000007E-2</v>
      </c>
      <c r="Y274" s="15">
        <v>0.01</v>
      </c>
    </row>
    <row r="275" spans="1:79" ht="11.25" customHeight="1">
      <c r="A275" s="13">
        <f t="shared" si="14"/>
        <v>377</v>
      </c>
      <c r="B275" s="12" t="s">
        <v>429</v>
      </c>
      <c r="C275" s="10">
        <v>3.1</v>
      </c>
      <c r="D275" s="10">
        <v>3.1</v>
      </c>
      <c r="E275" s="10">
        <v>0.3</v>
      </c>
      <c r="F275" s="15">
        <v>0.01</v>
      </c>
      <c r="G275" s="15">
        <v>0.15</v>
      </c>
      <c r="H275" s="15">
        <v>1.59</v>
      </c>
      <c r="I275" s="15">
        <v>1.1299999999999999</v>
      </c>
      <c r="J275" s="15">
        <v>0.01</v>
      </c>
      <c r="K275" s="15">
        <v>0.01</v>
      </c>
      <c r="L275" s="15">
        <v>0.01</v>
      </c>
      <c r="M275" s="14">
        <f t="shared" si="13"/>
        <v>377</v>
      </c>
      <c r="N275" s="15"/>
      <c r="O275" s="15">
        <v>0.25</v>
      </c>
      <c r="P275" s="15">
        <v>2.81</v>
      </c>
      <c r="Q275" s="15">
        <v>0.04</v>
      </c>
      <c r="R275" s="15">
        <v>0.17</v>
      </c>
      <c r="S275" s="15">
        <v>0.03</v>
      </c>
      <c r="T275" s="15">
        <v>0.05</v>
      </c>
      <c r="U275" s="15">
        <v>0.01</v>
      </c>
      <c r="V275" s="15">
        <v>0.03</v>
      </c>
      <c r="W275" s="15"/>
      <c r="X275" s="15">
        <v>0.11</v>
      </c>
      <c r="Y275" s="15">
        <v>0.01</v>
      </c>
    </row>
    <row r="276" spans="1:79" ht="11.25" customHeight="1">
      <c r="A276" s="13">
        <f t="shared" si="14"/>
        <v>378</v>
      </c>
      <c r="B276" s="12" t="s">
        <v>430</v>
      </c>
      <c r="C276" s="10">
        <v>11.7</v>
      </c>
      <c r="D276" s="10">
        <v>11.5</v>
      </c>
      <c r="E276" s="10">
        <v>0.4</v>
      </c>
      <c r="F276" s="15">
        <v>0.02</v>
      </c>
      <c r="G276" s="15">
        <v>0.86</v>
      </c>
      <c r="H276" s="15">
        <v>6.1</v>
      </c>
      <c r="I276" s="15">
        <v>4.08</v>
      </c>
      <c r="J276" s="15">
        <v>0.02</v>
      </c>
      <c r="K276" s="15"/>
      <c r="L276" s="15"/>
      <c r="M276" s="14">
        <f t="shared" si="13"/>
        <v>378</v>
      </c>
      <c r="N276" s="15"/>
      <c r="O276" s="15">
        <v>1.0900000000000001</v>
      </c>
      <c r="P276" s="15">
        <v>10.210000000000001</v>
      </c>
      <c r="Q276" s="15">
        <v>7.0000000000000007E-2</v>
      </c>
      <c r="R276" s="15">
        <v>0.32</v>
      </c>
      <c r="S276" s="15">
        <v>0.1</v>
      </c>
      <c r="T276" s="15">
        <v>0.02</v>
      </c>
      <c r="U276" s="15"/>
      <c r="V276" s="15"/>
      <c r="W276" s="15"/>
      <c r="X276" s="15">
        <v>0.67</v>
      </c>
      <c r="Y276" s="15">
        <v>0.05</v>
      </c>
    </row>
    <row r="277" spans="1:79" ht="11.25" customHeight="1">
      <c r="A277" s="13">
        <f t="shared" si="14"/>
        <v>379</v>
      </c>
      <c r="B277" s="12" t="s">
        <v>431</v>
      </c>
      <c r="C277" s="10">
        <v>8.1999999999999993</v>
      </c>
      <c r="D277" s="10">
        <v>9.1999999999999993</v>
      </c>
      <c r="E277" s="10">
        <v>0.5</v>
      </c>
      <c r="F277" s="15"/>
      <c r="G277" s="15">
        <v>0.56000000000000005</v>
      </c>
      <c r="H277" s="15">
        <v>4.4000000000000004</v>
      </c>
      <c r="I277" s="15">
        <v>2.62</v>
      </c>
      <c r="J277" s="15">
        <v>0.02</v>
      </c>
      <c r="K277" s="15"/>
      <c r="L277" s="15"/>
      <c r="M277" s="14">
        <f t="shared" si="13"/>
        <v>379</v>
      </c>
      <c r="N277" s="15"/>
      <c r="O277" s="15">
        <v>0.95</v>
      </c>
      <c r="P277" s="15">
        <v>8.0299999999999994</v>
      </c>
      <c r="Q277" s="15">
        <v>0.04</v>
      </c>
      <c r="R277" s="15">
        <v>0.26</v>
      </c>
      <c r="S277" s="15">
        <v>0.15</v>
      </c>
      <c r="T277" s="15">
        <v>0.02</v>
      </c>
      <c r="U277" s="15"/>
      <c r="V277" s="15"/>
      <c r="W277" s="15"/>
      <c r="X277" s="15">
        <v>0.54</v>
      </c>
      <c r="Y277" s="15">
        <v>0.04</v>
      </c>
    </row>
    <row r="278" spans="1:79" ht="11.25" customHeight="1">
      <c r="A278" s="13">
        <f t="shared" si="14"/>
        <v>380</v>
      </c>
      <c r="B278" s="12" t="s">
        <v>432</v>
      </c>
      <c r="C278" s="10">
        <v>6.1</v>
      </c>
      <c r="D278" s="10">
        <v>6.7</v>
      </c>
      <c r="E278" s="10">
        <v>0.3</v>
      </c>
      <c r="F278" s="15"/>
      <c r="G278" s="15">
        <v>0.42</v>
      </c>
      <c r="H278" s="15">
        <v>3.46</v>
      </c>
      <c r="I278" s="15">
        <v>1.83</v>
      </c>
      <c r="J278" s="15">
        <v>0.01</v>
      </c>
      <c r="K278" s="15">
        <v>0.01</v>
      </c>
      <c r="L278" s="15"/>
      <c r="M278" s="14">
        <f t="shared" si="13"/>
        <v>380</v>
      </c>
      <c r="N278" s="15"/>
      <c r="O278" s="15">
        <v>0.73</v>
      </c>
      <c r="P278" s="15">
        <v>5.86</v>
      </c>
      <c r="Q278" s="15">
        <v>0.01</v>
      </c>
      <c r="R278" s="15">
        <v>0.22</v>
      </c>
      <c r="S278" s="15">
        <v>0.05</v>
      </c>
      <c r="T278" s="15">
        <v>0.03</v>
      </c>
      <c r="U278" s="15"/>
      <c r="V278" s="15"/>
      <c r="W278" s="15"/>
      <c r="X278" s="15">
        <v>0.22</v>
      </c>
      <c r="Y278" s="15">
        <v>0.03</v>
      </c>
    </row>
    <row r="279" spans="1:79" ht="11.25" customHeight="1">
      <c r="A279" s="13">
        <f t="shared" si="14"/>
        <v>381</v>
      </c>
      <c r="B279" s="12" t="s">
        <v>433</v>
      </c>
      <c r="C279" s="10">
        <v>7.9</v>
      </c>
      <c r="D279" s="10">
        <v>9.1999999999999993</v>
      </c>
      <c r="E279" s="10">
        <v>0.4</v>
      </c>
      <c r="F279" s="15"/>
      <c r="G279" s="15">
        <v>0.59</v>
      </c>
      <c r="H279" s="15">
        <v>4.59</v>
      </c>
      <c r="I279" s="15">
        <v>2.15</v>
      </c>
      <c r="J279" s="15">
        <v>0.02</v>
      </c>
      <c r="K279" s="15">
        <v>0.02</v>
      </c>
      <c r="L279" s="15"/>
      <c r="M279" s="14">
        <f t="shared" si="13"/>
        <v>381</v>
      </c>
      <c r="N279" s="15"/>
      <c r="O279" s="15">
        <v>1.01</v>
      </c>
      <c r="P279" s="15">
        <v>8.0399999999999991</v>
      </c>
      <c r="Q279" s="15">
        <v>0.03</v>
      </c>
      <c r="R279" s="15">
        <v>0.25</v>
      </c>
      <c r="S279" s="15">
        <v>7.0000000000000007E-2</v>
      </c>
      <c r="T279" s="15">
        <v>0.05</v>
      </c>
      <c r="U279" s="15">
        <v>0.02</v>
      </c>
      <c r="V279" s="15"/>
      <c r="W279" s="15"/>
      <c r="X279" s="15">
        <v>0.23</v>
      </c>
      <c r="Y279" s="15">
        <v>0.04</v>
      </c>
    </row>
    <row r="280" spans="1:79" ht="11.25" customHeight="1">
      <c r="A280" s="13">
        <f t="shared" si="14"/>
        <v>382</v>
      </c>
      <c r="B280" s="12" t="s">
        <v>435</v>
      </c>
      <c r="C280" s="10">
        <v>2</v>
      </c>
      <c r="D280" s="10">
        <v>2.1</v>
      </c>
      <c r="E280" s="10">
        <v>0.1</v>
      </c>
      <c r="F280" s="15" t="s">
        <v>36</v>
      </c>
      <c r="G280" s="15">
        <v>0.15</v>
      </c>
      <c r="H280" s="15">
        <v>1.18</v>
      </c>
      <c r="I280" s="15">
        <v>0.61</v>
      </c>
      <c r="J280" s="15" t="s">
        <v>36</v>
      </c>
      <c r="K280" s="15" t="s">
        <v>36</v>
      </c>
      <c r="L280" s="15" t="s">
        <v>36</v>
      </c>
      <c r="M280" s="14">
        <f t="shared" si="13"/>
        <v>382</v>
      </c>
      <c r="N280" s="15"/>
      <c r="O280" s="15">
        <v>0.22</v>
      </c>
      <c r="P280" s="15">
        <v>1.83</v>
      </c>
      <c r="Q280" s="15">
        <v>0.01</v>
      </c>
      <c r="R280" s="15">
        <v>0.08</v>
      </c>
      <c r="S280" s="15" t="s">
        <v>36</v>
      </c>
      <c r="T280" s="15">
        <v>0.01</v>
      </c>
      <c r="U280" s="15"/>
      <c r="V280" s="15"/>
      <c r="W280" s="15"/>
      <c r="X280" s="15">
        <v>0.04</v>
      </c>
      <c r="Y280" s="15" t="s">
        <v>36</v>
      </c>
    </row>
    <row r="281" spans="1:79" s="74" customFormat="1" ht="11.25" customHeight="1">
      <c r="B281" s="75"/>
      <c r="C281" s="76" t="s">
        <v>594</v>
      </c>
      <c r="D281" s="76" t="s">
        <v>595</v>
      </c>
      <c r="E281" s="76" t="s">
        <v>596</v>
      </c>
      <c r="F281" s="77"/>
      <c r="G281" s="77"/>
      <c r="H281" s="77"/>
      <c r="I281" s="77"/>
      <c r="J281" s="77"/>
      <c r="K281" s="77"/>
      <c r="L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129"/>
      <c r="BK281" s="129"/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29"/>
      <c r="BY281" s="129"/>
      <c r="BZ281" s="129"/>
      <c r="CA281" s="129"/>
    </row>
    <row r="282" spans="1:79" s="80" customFormat="1" ht="11.25" customHeight="1">
      <c r="A282" s="45" t="s">
        <v>95</v>
      </c>
      <c r="B282" s="78" t="s">
        <v>105</v>
      </c>
      <c r="C282" s="37" t="s">
        <v>597</v>
      </c>
      <c r="D282" s="37" t="s">
        <v>598</v>
      </c>
      <c r="E282" s="37" t="s">
        <v>598</v>
      </c>
      <c r="F282" s="69" t="s">
        <v>599</v>
      </c>
      <c r="G282" s="69" t="s">
        <v>600</v>
      </c>
      <c r="H282" s="69" t="s">
        <v>601</v>
      </c>
      <c r="I282" s="69" t="s">
        <v>602</v>
      </c>
      <c r="J282" s="69" t="s">
        <v>603</v>
      </c>
      <c r="K282" s="69" t="s">
        <v>604</v>
      </c>
      <c r="L282" s="69" t="s">
        <v>605</v>
      </c>
      <c r="M282" s="45" t="str">
        <f>A282</f>
        <v>Número do</v>
      </c>
      <c r="N282" s="69" t="s">
        <v>606</v>
      </c>
      <c r="O282" s="69" t="s">
        <v>607</v>
      </c>
      <c r="P282" s="69" t="s">
        <v>608</v>
      </c>
      <c r="Q282" s="69" t="s">
        <v>609</v>
      </c>
      <c r="R282" s="79" t="s">
        <v>610</v>
      </c>
      <c r="S282" s="79" t="s">
        <v>611</v>
      </c>
      <c r="T282" s="69" t="s">
        <v>612</v>
      </c>
      <c r="U282" s="69" t="s">
        <v>613</v>
      </c>
      <c r="V282" s="69" t="s">
        <v>614</v>
      </c>
      <c r="W282" s="69" t="s">
        <v>615</v>
      </c>
      <c r="X282" s="69" t="s">
        <v>616</v>
      </c>
      <c r="Y282" s="69" t="s">
        <v>617</v>
      </c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</row>
    <row r="283" spans="1:79" s="125" customFormat="1" ht="11.25" customHeight="1">
      <c r="A283" s="84" t="s">
        <v>104</v>
      </c>
      <c r="B283" s="81"/>
      <c r="C283" s="82" t="s">
        <v>109</v>
      </c>
      <c r="D283" s="82" t="s">
        <v>109</v>
      </c>
      <c r="E283" s="82" t="s">
        <v>109</v>
      </c>
      <c r="F283" s="83" t="s">
        <v>109</v>
      </c>
      <c r="G283" s="83" t="s">
        <v>109</v>
      </c>
      <c r="H283" s="83" t="s">
        <v>109</v>
      </c>
      <c r="I283" s="83" t="s">
        <v>109</v>
      </c>
      <c r="J283" s="83" t="s">
        <v>109</v>
      </c>
      <c r="K283" s="83" t="s">
        <v>109</v>
      </c>
      <c r="L283" s="83" t="s">
        <v>109</v>
      </c>
      <c r="M283" s="84" t="str">
        <f>A283</f>
        <v>Alimento</v>
      </c>
      <c r="N283" s="83" t="s">
        <v>109</v>
      </c>
      <c r="O283" s="83" t="s">
        <v>109</v>
      </c>
      <c r="P283" s="83" t="s">
        <v>109</v>
      </c>
      <c r="Q283" s="83" t="s">
        <v>109</v>
      </c>
      <c r="R283" s="83" t="s">
        <v>109</v>
      </c>
      <c r="S283" s="83" t="s">
        <v>109</v>
      </c>
      <c r="T283" s="83" t="s">
        <v>109</v>
      </c>
      <c r="U283" s="83" t="s">
        <v>109</v>
      </c>
      <c r="V283" s="83" t="s">
        <v>109</v>
      </c>
      <c r="W283" s="83" t="s">
        <v>109</v>
      </c>
      <c r="X283" s="83" t="s">
        <v>109</v>
      </c>
      <c r="Y283" s="83" t="s">
        <v>109</v>
      </c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80"/>
    </row>
    <row r="284" spans="1:79" ht="11.25" customHeight="1">
      <c r="A284" s="13">
        <f>A280+1</f>
        <v>383</v>
      </c>
      <c r="B284" s="12" t="s">
        <v>434</v>
      </c>
      <c r="C284" s="10">
        <v>4.5</v>
      </c>
      <c r="D284" s="10">
        <v>5.2</v>
      </c>
      <c r="E284" s="10">
        <v>0.3</v>
      </c>
      <c r="F284" s="15">
        <v>0.01</v>
      </c>
      <c r="G284" s="15">
        <v>0.32</v>
      </c>
      <c r="H284" s="15">
        <v>2.48</v>
      </c>
      <c r="I284" s="15">
        <v>1.36</v>
      </c>
      <c r="J284" s="15">
        <v>0.01</v>
      </c>
      <c r="K284" s="15">
        <v>0.01</v>
      </c>
      <c r="L284" s="15">
        <v>0.01</v>
      </c>
      <c r="M284" s="14">
        <f t="shared" si="13"/>
        <v>383</v>
      </c>
      <c r="N284" s="15"/>
      <c r="O284" s="15">
        <v>0.51</v>
      </c>
      <c r="P284" s="15">
        <v>4.6399999999999997</v>
      </c>
      <c r="Q284" s="15"/>
      <c r="R284" s="15">
        <v>0.22</v>
      </c>
      <c r="S284" s="15"/>
      <c r="T284" s="15">
        <v>0.04</v>
      </c>
      <c r="U284" s="15"/>
      <c r="V284" s="15"/>
      <c r="W284" s="15"/>
      <c r="X284" s="15">
        <v>0.11</v>
      </c>
      <c r="Y284" s="15">
        <v>0.02</v>
      </c>
    </row>
    <row r="285" spans="1:79" ht="11.25" customHeight="1">
      <c r="A285" s="13">
        <f t="shared" si="14"/>
        <v>384</v>
      </c>
      <c r="B285" s="12" t="s">
        <v>436</v>
      </c>
      <c r="C285" s="10">
        <v>10.5</v>
      </c>
      <c r="D285" s="10">
        <v>8.3000000000000007</v>
      </c>
      <c r="E285" s="10">
        <v>0.4</v>
      </c>
      <c r="F285" s="15">
        <v>0.03</v>
      </c>
      <c r="G285" s="15">
        <v>0.68</v>
      </c>
      <c r="H285" s="15">
        <v>5.1100000000000003</v>
      </c>
      <c r="I285" s="15">
        <v>4.42</v>
      </c>
      <c r="J285" s="15">
        <v>0.04</v>
      </c>
      <c r="K285" s="15"/>
      <c r="L285" s="15"/>
      <c r="M285" s="14">
        <f t="shared" si="13"/>
        <v>384</v>
      </c>
      <c r="N285" s="15">
        <v>0.12</v>
      </c>
      <c r="O285" s="15">
        <v>0.59</v>
      </c>
      <c r="P285" s="15">
        <v>7.52</v>
      </c>
      <c r="Q285" s="15">
        <v>0.03</v>
      </c>
      <c r="R285" s="15">
        <v>0.24</v>
      </c>
      <c r="S285" s="15">
        <v>0.08</v>
      </c>
      <c r="T285" s="15">
        <v>0.05</v>
      </c>
      <c r="U285" s="15"/>
      <c r="V285" s="15">
        <v>0.05</v>
      </c>
      <c r="W285" s="15"/>
      <c r="X285" s="15">
        <v>0.71</v>
      </c>
      <c r="Y285" s="15">
        <v>0.22</v>
      </c>
    </row>
    <row r="286" spans="1:79" ht="11.25" customHeight="1">
      <c r="A286" s="13">
        <f t="shared" si="14"/>
        <v>385</v>
      </c>
      <c r="B286" s="12" t="s">
        <v>437</v>
      </c>
      <c r="C286" s="10">
        <v>8.6999999999999993</v>
      </c>
      <c r="D286" s="10">
        <v>7.5</v>
      </c>
      <c r="E286" s="10">
        <v>0.3</v>
      </c>
      <c r="F286" s="15">
        <v>0.02</v>
      </c>
      <c r="G286" s="15">
        <v>0.7</v>
      </c>
      <c r="H286" s="15">
        <v>4.45</v>
      </c>
      <c r="I286" s="15">
        <v>3.05</v>
      </c>
      <c r="J286" s="15">
        <v>0.03</v>
      </c>
      <c r="K286" s="15"/>
      <c r="L286" s="15"/>
      <c r="M286" s="14">
        <f t="shared" si="13"/>
        <v>385</v>
      </c>
      <c r="N286" s="15">
        <v>0.18</v>
      </c>
      <c r="O286" s="15">
        <v>0.4</v>
      </c>
      <c r="P286" s="15">
        <v>6.76</v>
      </c>
      <c r="Q286" s="15">
        <v>0.04</v>
      </c>
      <c r="R286" s="15">
        <v>0.18</v>
      </c>
      <c r="S286" s="15">
        <v>0.1</v>
      </c>
      <c r="T286" s="15">
        <v>0.03</v>
      </c>
      <c r="U286" s="15"/>
      <c r="V286" s="15">
        <v>0.05</v>
      </c>
      <c r="W286" s="15"/>
      <c r="X286" s="15">
        <v>0.59</v>
      </c>
      <c r="Y286" s="15">
        <v>7.0000000000000007E-2</v>
      </c>
    </row>
    <row r="287" spans="1:79" ht="11.25" customHeight="1">
      <c r="A287" s="13">
        <f t="shared" si="14"/>
        <v>386</v>
      </c>
      <c r="B287" s="12" t="s">
        <v>438</v>
      </c>
      <c r="C287" s="10">
        <v>2.6</v>
      </c>
      <c r="D287" s="10">
        <v>3.4</v>
      </c>
      <c r="E287" s="10">
        <v>4.7</v>
      </c>
      <c r="F287" s="15">
        <v>0.01</v>
      </c>
      <c r="G287" s="15">
        <v>0.03</v>
      </c>
      <c r="H287" s="15">
        <v>1.76</v>
      </c>
      <c r="I287" s="15">
        <v>0.65</v>
      </c>
      <c r="J287" s="15">
        <v>0.05</v>
      </c>
      <c r="K287" s="15">
        <v>0.06</v>
      </c>
      <c r="L287" s="15">
        <v>0.02</v>
      </c>
      <c r="M287" s="14">
        <f t="shared" si="13"/>
        <v>386</v>
      </c>
      <c r="N287" s="15"/>
      <c r="O287" s="15">
        <v>0.02</v>
      </c>
      <c r="P287" s="15">
        <v>3.32</v>
      </c>
      <c r="Q287" s="15">
        <v>7.0000000000000007E-2</v>
      </c>
      <c r="R287" s="15">
        <v>4.33</v>
      </c>
      <c r="S287" s="15">
        <v>0.32</v>
      </c>
      <c r="T287" s="15">
        <v>0.01</v>
      </c>
      <c r="U287" s="15"/>
      <c r="V287" s="15"/>
      <c r="W287" s="15"/>
      <c r="X287" s="15">
        <v>0.45</v>
      </c>
      <c r="Y287" s="15">
        <v>0.13</v>
      </c>
    </row>
    <row r="288" spans="1:79" s="98" customFormat="1" ht="11.25" customHeight="1">
      <c r="A288" s="13">
        <v>388</v>
      </c>
      <c r="B288" s="111" t="s">
        <v>91</v>
      </c>
      <c r="C288" s="107">
        <v>5.083333333333333</v>
      </c>
      <c r="D288" s="107">
        <v>7.3533333333333326</v>
      </c>
      <c r="E288" s="107">
        <v>11.54</v>
      </c>
      <c r="F288" s="119"/>
      <c r="G288" s="119">
        <v>0.12666666666666668</v>
      </c>
      <c r="H288" s="119">
        <v>3.1266666666666665</v>
      </c>
      <c r="I288" s="119">
        <v>1.51</v>
      </c>
      <c r="J288" s="119">
        <v>0.08</v>
      </c>
      <c r="K288" s="119">
        <v>9.6666666666666679E-2</v>
      </c>
      <c r="L288" s="119">
        <v>0.04</v>
      </c>
      <c r="M288" s="14">
        <f t="shared" si="13"/>
        <v>388</v>
      </c>
      <c r="N288" s="119"/>
      <c r="O288" s="119">
        <v>0.15666666666666665</v>
      </c>
      <c r="P288" s="119">
        <v>7.0966666666666667</v>
      </c>
      <c r="Q288" s="119">
        <v>7.0000000000000007E-2</v>
      </c>
      <c r="R288" s="119">
        <v>10.473333333333334</v>
      </c>
      <c r="S288" s="119">
        <v>1.0433333333333332</v>
      </c>
      <c r="T288" s="119"/>
      <c r="U288" s="119"/>
      <c r="V288" s="119"/>
      <c r="W288" s="119"/>
      <c r="X288" s="119">
        <v>0.27333333333333337</v>
      </c>
      <c r="Y288" s="119"/>
    </row>
    <row r="289" spans="1:25" ht="11.25" customHeight="1">
      <c r="A289" s="13">
        <v>390</v>
      </c>
      <c r="B289" s="12" t="s">
        <v>440</v>
      </c>
      <c r="C289" s="10">
        <v>5.4</v>
      </c>
      <c r="D289" s="10">
        <v>5.2</v>
      </c>
      <c r="E289" s="10">
        <v>1.4</v>
      </c>
      <c r="F289" s="15"/>
      <c r="G289" s="15">
        <v>0.03</v>
      </c>
      <c r="H289" s="15">
        <v>2.62</v>
      </c>
      <c r="I289" s="15">
        <v>2.56</v>
      </c>
      <c r="J289" s="15">
        <v>0.08</v>
      </c>
      <c r="K289" s="15">
        <v>0.08</v>
      </c>
      <c r="L289" s="15">
        <v>0.03</v>
      </c>
      <c r="M289" s="14">
        <f t="shared" si="13"/>
        <v>390</v>
      </c>
      <c r="N289" s="15"/>
      <c r="O289" s="15">
        <v>0.04</v>
      </c>
      <c r="P289" s="15">
        <v>5.12</v>
      </c>
      <c r="Q289" s="15">
        <v>0.03</v>
      </c>
      <c r="R289" s="15">
        <v>1.22</v>
      </c>
      <c r="S289" s="15">
        <v>7.0000000000000007E-2</v>
      </c>
      <c r="T289" s="15"/>
      <c r="U289" s="15"/>
      <c r="V289" s="15"/>
      <c r="W289" s="15"/>
      <c r="X289" s="15">
        <v>6.21</v>
      </c>
      <c r="Y289" s="15">
        <v>0.96</v>
      </c>
    </row>
    <row r="290" spans="1:25" ht="11.25" customHeight="1">
      <c r="A290" s="13">
        <v>391</v>
      </c>
      <c r="B290" s="12" t="s">
        <v>441</v>
      </c>
      <c r="C290" s="10">
        <v>4.4000000000000004</v>
      </c>
      <c r="D290" s="10">
        <v>6.6</v>
      </c>
      <c r="E290" s="10">
        <v>3</v>
      </c>
      <c r="F290" s="15"/>
      <c r="G290" s="15">
        <v>0.09</v>
      </c>
      <c r="H290" s="15">
        <v>3.36</v>
      </c>
      <c r="I290" s="15">
        <v>0.93</v>
      </c>
      <c r="J290" s="15"/>
      <c r="K290" s="15">
        <v>0.03</v>
      </c>
      <c r="L290" s="15"/>
      <c r="M290" s="14">
        <f t="shared" si="13"/>
        <v>391</v>
      </c>
      <c r="N290" s="15"/>
      <c r="O290" s="15">
        <v>0.8</v>
      </c>
      <c r="P290" s="15">
        <v>5.75</v>
      </c>
      <c r="Q290" s="15"/>
      <c r="R290" s="15">
        <v>2.96</v>
      </c>
      <c r="S290" s="15">
        <v>0.01</v>
      </c>
      <c r="T290" s="15">
        <v>0.06</v>
      </c>
      <c r="U290" s="15"/>
      <c r="V290" s="15"/>
      <c r="W290" s="15"/>
      <c r="X290" s="15">
        <v>0.03</v>
      </c>
      <c r="Y290" s="15">
        <v>0.01</v>
      </c>
    </row>
    <row r="291" spans="1:25" ht="11.25" customHeight="1">
      <c r="A291" s="13">
        <f t="shared" si="14"/>
        <v>392</v>
      </c>
      <c r="B291" s="12" t="s">
        <v>442</v>
      </c>
      <c r="C291" s="10">
        <v>4.4000000000000004</v>
      </c>
      <c r="D291" s="10">
        <v>7.5</v>
      </c>
      <c r="E291" s="10">
        <v>2.2999999999999998</v>
      </c>
      <c r="F291" s="15"/>
      <c r="G291" s="15">
        <v>0.09</v>
      </c>
      <c r="H291" s="15">
        <v>3.23</v>
      </c>
      <c r="I291" s="15">
        <v>1</v>
      </c>
      <c r="J291" s="15">
        <v>0.01</v>
      </c>
      <c r="K291" s="15" t="s">
        <v>36</v>
      </c>
      <c r="L291" s="15"/>
      <c r="M291" s="14">
        <f t="shared" si="13"/>
        <v>392</v>
      </c>
      <c r="N291" s="15"/>
      <c r="O291" s="15">
        <v>0.69</v>
      </c>
      <c r="P291" s="15">
        <v>6.73</v>
      </c>
      <c r="Q291" s="15">
        <v>0.03</v>
      </c>
      <c r="R291" s="15">
        <v>2.1800000000000002</v>
      </c>
      <c r="S291" s="15">
        <v>0.09</v>
      </c>
      <c r="T291" s="15" t="s">
        <v>36</v>
      </c>
      <c r="U291" s="15"/>
      <c r="V291" s="15" t="s">
        <v>36</v>
      </c>
      <c r="W291" s="15" t="s">
        <v>36</v>
      </c>
      <c r="X291" s="15">
        <v>0.03</v>
      </c>
      <c r="Y291" s="15">
        <v>0.01</v>
      </c>
    </row>
    <row r="292" spans="1:25" ht="11.25" customHeight="1">
      <c r="A292" s="13">
        <f t="shared" si="14"/>
        <v>393</v>
      </c>
      <c r="B292" s="12" t="s">
        <v>443</v>
      </c>
      <c r="C292" s="10">
        <v>2.2000000000000002</v>
      </c>
      <c r="D292" s="10">
        <v>3.4</v>
      </c>
      <c r="E292" s="10">
        <v>1.2</v>
      </c>
      <c r="F292" s="15"/>
      <c r="G292" s="15">
        <v>0.04</v>
      </c>
      <c r="H292" s="15">
        <v>1.57</v>
      </c>
      <c r="I292" s="15">
        <v>0.59</v>
      </c>
      <c r="J292" s="15">
        <v>0.01</v>
      </c>
      <c r="K292" s="117" t="s">
        <v>36</v>
      </c>
      <c r="L292" s="117" t="s">
        <v>36</v>
      </c>
      <c r="M292" s="14">
        <f t="shared" si="13"/>
        <v>393</v>
      </c>
      <c r="N292" s="15"/>
      <c r="O292" s="15">
        <v>0.26</v>
      </c>
      <c r="P292" s="15">
        <v>3.14</v>
      </c>
      <c r="Q292" s="15">
        <v>0.02</v>
      </c>
      <c r="R292" s="15">
        <v>1.1599999999999999</v>
      </c>
      <c r="S292" s="15">
        <v>0.04</v>
      </c>
      <c r="T292" s="117" t="s">
        <v>36</v>
      </c>
      <c r="U292" s="15"/>
      <c r="V292" s="15" t="s">
        <v>36</v>
      </c>
      <c r="W292" s="15" t="s">
        <v>36</v>
      </c>
      <c r="X292" s="15">
        <v>0.01</v>
      </c>
      <c r="Y292" s="15"/>
    </row>
    <row r="293" spans="1:25" ht="11.25" customHeight="1">
      <c r="A293" s="13">
        <f t="shared" si="14"/>
        <v>394</v>
      </c>
      <c r="B293" s="12" t="s">
        <v>444</v>
      </c>
      <c r="C293" s="10">
        <v>4.9000000000000004</v>
      </c>
      <c r="D293" s="10">
        <v>6.3</v>
      </c>
      <c r="E293" s="10">
        <v>3.4</v>
      </c>
      <c r="F293" s="15"/>
      <c r="G293" s="15">
        <v>0.12</v>
      </c>
      <c r="H293" s="15">
        <v>3.49</v>
      </c>
      <c r="I293" s="15">
        <v>1.1599999999999999</v>
      </c>
      <c r="J293" s="15">
        <v>0.01</v>
      </c>
      <c r="K293" s="15">
        <v>0.01</v>
      </c>
      <c r="L293" s="15"/>
      <c r="M293" s="14">
        <f t="shared" si="13"/>
        <v>394</v>
      </c>
      <c r="N293" s="15"/>
      <c r="O293" s="15">
        <v>0.66</v>
      </c>
      <c r="P293" s="15">
        <v>5.56</v>
      </c>
      <c r="Q293" s="15">
        <v>0.06</v>
      </c>
      <c r="R293" s="15">
        <v>3.15</v>
      </c>
      <c r="S293" s="15">
        <v>0.13</v>
      </c>
      <c r="T293" s="15">
        <v>0.09</v>
      </c>
      <c r="U293" s="15"/>
      <c r="V293" s="15"/>
      <c r="W293" s="15"/>
      <c r="X293" s="15">
        <v>0.09</v>
      </c>
      <c r="Y293" s="15"/>
    </row>
    <row r="294" spans="1:25" ht="11.25" customHeight="1">
      <c r="A294" s="13">
        <f t="shared" si="14"/>
        <v>395</v>
      </c>
      <c r="B294" s="26" t="s">
        <v>445</v>
      </c>
      <c r="C294" s="10">
        <v>3.4996666666666667</v>
      </c>
      <c r="D294" s="10">
        <v>4.2596666666666669</v>
      </c>
      <c r="E294" s="10">
        <v>1.5876666666666668</v>
      </c>
      <c r="F294" s="15"/>
      <c r="G294" s="15">
        <v>5.733333333333334E-2</v>
      </c>
      <c r="H294" s="15">
        <v>2.3319999999999999</v>
      </c>
      <c r="I294" s="15">
        <v>1.0336666666666667</v>
      </c>
      <c r="J294" s="15">
        <v>1.9E-2</v>
      </c>
      <c r="K294" s="15">
        <v>1.9E-2</v>
      </c>
      <c r="L294" s="15">
        <v>9.6666666666666654E-3</v>
      </c>
      <c r="M294" s="14">
        <f t="shared" si="13"/>
        <v>395</v>
      </c>
      <c r="N294" s="15">
        <v>9.6666666666666654E-3</v>
      </c>
      <c r="O294" s="15">
        <v>0.36899999999999999</v>
      </c>
      <c r="P294" s="15">
        <v>8.299999999999999E-2</v>
      </c>
      <c r="Q294" s="15">
        <v>3.833333333333333E-2</v>
      </c>
      <c r="R294" s="15">
        <v>1.4120000000000001</v>
      </c>
      <c r="S294" s="15">
        <v>3.833333333333333E-2</v>
      </c>
      <c r="T294" s="15">
        <v>8.3000000000000004E-2</v>
      </c>
      <c r="U294" s="15"/>
      <c r="V294" s="15">
        <v>9.6666666666666654E-3</v>
      </c>
      <c r="W294" s="15"/>
      <c r="X294" s="15">
        <v>8.299999999999999E-2</v>
      </c>
      <c r="Y294" s="15">
        <v>1.9E-2</v>
      </c>
    </row>
    <row r="295" spans="1:25" ht="11.25" customHeight="1">
      <c r="A295" s="13">
        <f t="shared" si="14"/>
        <v>396</v>
      </c>
      <c r="B295" s="12" t="s">
        <v>446</v>
      </c>
      <c r="C295" s="10">
        <v>3.1</v>
      </c>
      <c r="D295" s="10">
        <v>3.8</v>
      </c>
      <c r="E295" s="10">
        <v>2.2000000000000002</v>
      </c>
      <c r="F295" s="15"/>
      <c r="G295" s="15">
        <v>0.06</v>
      </c>
      <c r="H295" s="15">
        <v>2.2799999999999998</v>
      </c>
      <c r="I295" s="15">
        <v>0.76</v>
      </c>
      <c r="J295" s="15">
        <v>0.02</v>
      </c>
      <c r="K295" s="15" t="s">
        <v>36</v>
      </c>
      <c r="L295" s="15"/>
      <c r="M295" s="14">
        <f t="shared" si="13"/>
        <v>396</v>
      </c>
      <c r="N295" s="15">
        <v>0.01</v>
      </c>
      <c r="O295" s="15">
        <v>0.38</v>
      </c>
      <c r="P295" s="15">
        <v>3.35</v>
      </c>
      <c r="Q295" s="15">
        <v>0.02</v>
      </c>
      <c r="R295" s="15">
        <v>2.11</v>
      </c>
      <c r="S295" s="15">
        <v>0.09</v>
      </c>
      <c r="T295" s="15" t="s">
        <v>36</v>
      </c>
      <c r="U295" s="15" t="s">
        <v>36</v>
      </c>
      <c r="V295" s="15"/>
      <c r="W295" s="15"/>
      <c r="X295" s="15">
        <v>0.12</v>
      </c>
      <c r="Y295" s="15">
        <v>0.02</v>
      </c>
    </row>
    <row r="296" spans="1:25" ht="11.25" customHeight="1">
      <c r="A296" s="13">
        <f t="shared" si="14"/>
        <v>397</v>
      </c>
      <c r="B296" s="12" t="s">
        <v>447</v>
      </c>
      <c r="C296" s="10">
        <v>3</v>
      </c>
      <c r="D296" s="10">
        <v>4.0999999999999996</v>
      </c>
      <c r="E296" s="10">
        <v>2.2000000000000002</v>
      </c>
      <c r="F296" s="15"/>
      <c r="G296" s="15">
        <v>0.05</v>
      </c>
      <c r="H296" s="15">
        <v>2.2400000000000002</v>
      </c>
      <c r="I296" s="15">
        <v>0.68</v>
      </c>
      <c r="J296" s="15">
        <v>0.01</v>
      </c>
      <c r="K296" s="15">
        <v>0.02</v>
      </c>
      <c r="L296" s="15"/>
      <c r="M296" s="14">
        <f t="shared" si="13"/>
        <v>397</v>
      </c>
      <c r="N296" s="15"/>
      <c r="O296" s="15">
        <v>0.45</v>
      </c>
      <c r="P296" s="15">
        <v>3.61</v>
      </c>
      <c r="Q296" s="15">
        <v>0.02</v>
      </c>
      <c r="R296" s="15">
        <v>2</v>
      </c>
      <c r="S296" s="15">
        <v>0.09</v>
      </c>
      <c r="T296" s="15">
        <v>0.05</v>
      </c>
      <c r="U296" s="15"/>
      <c r="V296" s="15"/>
      <c r="W296" s="15"/>
      <c r="X296" s="15">
        <v>0.04</v>
      </c>
      <c r="Y296" s="15"/>
    </row>
    <row r="297" spans="1:25" ht="11.25" customHeight="1">
      <c r="A297" s="13">
        <f t="shared" si="14"/>
        <v>398</v>
      </c>
      <c r="B297" s="12" t="s">
        <v>448</v>
      </c>
      <c r="C297" s="10">
        <v>2</v>
      </c>
      <c r="D297" s="10">
        <v>2.1</v>
      </c>
      <c r="E297" s="10">
        <v>1.1000000000000001</v>
      </c>
      <c r="F297" s="15"/>
      <c r="G297" s="15">
        <v>0.12</v>
      </c>
      <c r="H297" s="15">
        <v>1.31</v>
      </c>
      <c r="I297" s="15">
        <v>0.5</v>
      </c>
      <c r="J297" s="15">
        <v>0.01</v>
      </c>
      <c r="K297" s="15" t="s">
        <v>36</v>
      </c>
      <c r="L297" s="15"/>
      <c r="M297" s="14">
        <f t="shared" si="13"/>
        <v>398</v>
      </c>
      <c r="N297" s="15">
        <v>0.01</v>
      </c>
      <c r="O297" s="15">
        <v>0.2</v>
      </c>
      <c r="P297" s="15">
        <v>1.84</v>
      </c>
      <c r="Q297" s="15">
        <v>0.01</v>
      </c>
      <c r="R297" s="15">
        <v>1.1000000000000001</v>
      </c>
      <c r="S297" s="15">
        <v>0.05</v>
      </c>
      <c r="T297" s="15" t="s">
        <v>36</v>
      </c>
      <c r="U297" s="15" t="s">
        <v>36</v>
      </c>
      <c r="V297" s="15"/>
      <c r="W297" s="15"/>
      <c r="X297" s="15"/>
      <c r="Y297" s="15"/>
    </row>
    <row r="298" spans="1:25" ht="11.25" customHeight="1">
      <c r="A298" s="13">
        <f t="shared" si="14"/>
        <v>399</v>
      </c>
      <c r="B298" s="12" t="s">
        <v>449</v>
      </c>
      <c r="C298" s="10">
        <v>1.6</v>
      </c>
      <c r="D298" s="10">
        <v>2.1</v>
      </c>
      <c r="E298" s="10">
        <v>0.8</v>
      </c>
      <c r="F298" s="15"/>
      <c r="G298" s="15">
        <v>0.03</v>
      </c>
      <c r="H298" s="15">
        <v>1.19</v>
      </c>
      <c r="I298" s="15">
        <v>0.4</v>
      </c>
      <c r="J298" s="15" t="s">
        <v>36</v>
      </c>
      <c r="K298" s="15">
        <v>0.01</v>
      </c>
      <c r="L298" s="15"/>
      <c r="M298" s="14">
        <f t="shared" si="13"/>
        <v>399</v>
      </c>
      <c r="N298" s="15"/>
      <c r="O298" s="15">
        <v>0.24</v>
      </c>
      <c r="P298" s="15">
        <v>1.82</v>
      </c>
      <c r="Q298" s="15">
        <v>0.01</v>
      </c>
      <c r="R298" s="15">
        <v>0.8</v>
      </c>
      <c r="S298" s="15">
        <v>0.02</v>
      </c>
      <c r="T298" s="15">
        <v>0.03</v>
      </c>
      <c r="U298" s="15"/>
      <c r="V298" s="15"/>
      <c r="W298" s="15"/>
      <c r="X298" s="15">
        <v>0.01</v>
      </c>
      <c r="Y298" s="15"/>
    </row>
    <row r="299" spans="1:25" ht="11.25" customHeight="1">
      <c r="A299" s="13">
        <f t="shared" si="14"/>
        <v>400</v>
      </c>
      <c r="B299" s="12" t="s">
        <v>450</v>
      </c>
      <c r="C299" s="10">
        <v>1.3</v>
      </c>
      <c r="D299" s="10">
        <v>0.7</v>
      </c>
      <c r="E299" s="10">
        <v>0.6</v>
      </c>
      <c r="F299" s="15" t="s">
        <v>36</v>
      </c>
      <c r="G299" s="15">
        <v>0.02</v>
      </c>
      <c r="H299" s="15">
        <v>0.69</v>
      </c>
      <c r="I299" s="15">
        <v>0.57999999999999996</v>
      </c>
      <c r="J299" s="15">
        <v>0.01</v>
      </c>
      <c r="K299" s="15">
        <v>0.01</v>
      </c>
      <c r="L299" s="15">
        <v>0.01</v>
      </c>
      <c r="M299" s="14">
        <f t="shared" si="13"/>
        <v>400</v>
      </c>
      <c r="N299" s="15"/>
      <c r="O299" s="15">
        <v>0.05</v>
      </c>
      <c r="P299" s="15">
        <v>0.57999999999999996</v>
      </c>
      <c r="Q299" s="15">
        <v>0.01</v>
      </c>
      <c r="R299" s="15">
        <v>0.38</v>
      </c>
      <c r="S299" s="15">
        <v>0.01</v>
      </c>
      <c r="T299" s="15">
        <v>0.13</v>
      </c>
      <c r="U299" s="15"/>
      <c r="V299" s="15">
        <v>0.03</v>
      </c>
      <c r="W299" s="15">
        <v>0.02</v>
      </c>
      <c r="X299" s="15">
        <v>0.01</v>
      </c>
      <c r="Y299" s="15"/>
    </row>
    <row r="300" spans="1:25" ht="11.25" customHeight="1">
      <c r="A300" s="13">
        <f t="shared" si="14"/>
        <v>401</v>
      </c>
      <c r="B300" s="12" t="s">
        <v>451</v>
      </c>
      <c r="C300" s="10">
        <v>1.6</v>
      </c>
      <c r="D300" s="10">
        <v>2.4</v>
      </c>
      <c r="E300" s="10">
        <v>3.3</v>
      </c>
      <c r="F300" s="15"/>
      <c r="G300" s="15">
        <v>0.02</v>
      </c>
      <c r="H300" s="15">
        <v>1.0900000000000001</v>
      </c>
      <c r="I300" s="15">
        <v>0.44</v>
      </c>
      <c r="J300" s="15">
        <v>0.03</v>
      </c>
      <c r="K300" s="15">
        <v>0.04</v>
      </c>
      <c r="L300" s="15">
        <v>0.02</v>
      </c>
      <c r="M300" s="14">
        <f t="shared" si="13"/>
        <v>401</v>
      </c>
      <c r="N300" s="15"/>
      <c r="O300" s="15">
        <v>0.05</v>
      </c>
      <c r="P300" s="15">
        <v>2.2400000000000002</v>
      </c>
      <c r="Q300" s="15">
        <v>0.03</v>
      </c>
      <c r="R300" s="15">
        <v>3.01</v>
      </c>
      <c r="S300" s="15">
        <v>0.23</v>
      </c>
      <c r="T300" s="15">
        <v>0.04</v>
      </c>
      <c r="U300" s="15">
        <v>0.02</v>
      </c>
      <c r="V300" s="15"/>
      <c r="W300" s="15"/>
      <c r="X300" s="15">
        <v>0.02</v>
      </c>
      <c r="Y300" s="15">
        <v>0.02</v>
      </c>
    </row>
    <row r="301" spans="1:25" ht="11.25" customHeight="1">
      <c r="A301" s="13">
        <f t="shared" si="14"/>
        <v>402</v>
      </c>
      <c r="B301" s="12" t="s">
        <v>452</v>
      </c>
      <c r="C301" s="10">
        <v>5.2</v>
      </c>
      <c r="D301" s="10">
        <v>7.2</v>
      </c>
      <c r="E301" s="10">
        <v>3.9</v>
      </c>
      <c r="F301" s="15"/>
      <c r="G301" s="15">
        <v>0.11</v>
      </c>
      <c r="H301" s="15">
        <v>3.94</v>
      </c>
      <c r="I301" s="15">
        <v>1.01</v>
      </c>
      <c r="J301" s="15">
        <v>0.02</v>
      </c>
      <c r="K301" s="15">
        <v>0.03</v>
      </c>
      <c r="L301" s="15"/>
      <c r="M301" s="14">
        <f t="shared" si="13"/>
        <v>402</v>
      </c>
      <c r="N301" s="15"/>
      <c r="O301" s="15">
        <v>0.88</v>
      </c>
      <c r="P301" s="15">
        <v>6.31</v>
      </c>
      <c r="Q301" s="15">
        <v>0.03</v>
      </c>
      <c r="R301" s="15">
        <v>3.57</v>
      </c>
      <c r="S301" s="15">
        <v>0.2</v>
      </c>
      <c r="T301" s="15">
        <v>7.0000000000000007E-2</v>
      </c>
      <c r="U301" s="15"/>
      <c r="V301" s="15"/>
      <c r="W301" s="15"/>
      <c r="X301" s="15">
        <v>7.0000000000000007E-2</v>
      </c>
      <c r="Y301" s="15"/>
    </row>
    <row r="302" spans="1:25" ht="11.25" customHeight="1">
      <c r="A302" s="13">
        <f>A301+1</f>
        <v>403</v>
      </c>
      <c r="B302" s="12" t="s">
        <v>453</v>
      </c>
      <c r="C302" s="10">
        <v>2.1</v>
      </c>
      <c r="D302" s="10">
        <v>2.6</v>
      </c>
      <c r="E302" s="10">
        <v>1.8</v>
      </c>
      <c r="F302" s="15"/>
      <c r="G302" s="15">
        <v>0.04</v>
      </c>
      <c r="H302" s="15">
        <v>1.48</v>
      </c>
      <c r="I302" s="15">
        <v>0.56999999999999995</v>
      </c>
      <c r="J302" s="15">
        <v>0.01</v>
      </c>
      <c r="K302" s="15" t="s">
        <v>36</v>
      </c>
      <c r="L302" s="15" t="s">
        <v>36</v>
      </c>
      <c r="M302" s="14">
        <f t="shared" si="13"/>
        <v>403</v>
      </c>
      <c r="N302" s="15">
        <v>0.01</v>
      </c>
      <c r="O302" s="15">
        <v>0.19</v>
      </c>
      <c r="P302" s="15">
        <v>2.36</v>
      </c>
      <c r="Q302" s="15">
        <v>0.02</v>
      </c>
      <c r="R302" s="15">
        <v>1.73</v>
      </c>
      <c r="S302" s="15">
        <v>0.09</v>
      </c>
      <c r="T302" s="15" t="s">
        <v>36</v>
      </c>
      <c r="U302" s="15" t="s">
        <v>36</v>
      </c>
      <c r="V302" s="15"/>
      <c r="W302" s="15"/>
      <c r="X302" s="15">
        <v>0.1</v>
      </c>
      <c r="Y302" s="15">
        <v>0.02</v>
      </c>
    </row>
    <row r="303" spans="1:25" ht="11.25" customHeight="1">
      <c r="A303" s="13">
        <f>A302+1</f>
        <v>404</v>
      </c>
      <c r="B303" s="12" t="s">
        <v>454</v>
      </c>
      <c r="C303" s="10">
        <v>2.2000000000000002</v>
      </c>
      <c r="D303" s="10">
        <v>2.5</v>
      </c>
      <c r="E303" s="10">
        <v>1.5</v>
      </c>
      <c r="F303" s="15"/>
      <c r="G303" s="15">
        <v>0.04</v>
      </c>
      <c r="H303" s="15">
        <v>1.58</v>
      </c>
      <c r="I303" s="15">
        <v>0.55000000000000004</v>
      </c>
      <c r="J303" s="15">
        <v>0.01</v>
      </c>
      <c r="K303" s="15" t="s">
        <v>36</v>
      </c>
      <c r="L303" s="15"/>
      <c r="M303" s="14">
        <f t="shared" si="13"/>
        <v>404</v>
      </c>
      <c r="N303" s="15">
        <v>0.01</v>
      </c>
      <c r="O303" s="15">
        <v>0.23</v>
      </c>
      <c r="P303" s="15">
        <v>2.2599999999999998</v>
      </c>
      <c r="Q303" s="15">
        <v>0.02</v>
      </c>
      <c r="R303" s="15">
        <v>1.42</v>
      </c>
      <c r="S303" s="15">
        <v>7.0000000000000007E-2</v>
      </c>
      <c r="T303" s="15" t="s">
        <v>36</v>
      </c>
      <c r="U303" s="15" t="s">
        <v>36</v>
      </c>
      <c r="V303" s="15"/>
      <c r="W303" s="15"/>
      <c r="X303" s="15">
        <v>0.09</v>
      </c>
      <c r="Y303" s="15">
        <v>0.02</v>
      </c>
    </row>
    <row r="304" spans="1:25" ht="11.25" customHeight="1">
      <c r="A304" s="13">
        <f t="shared" ref="A304:A338" si="15">A303+1</f>
        <v>405</v>
      </c>
      <c r="B304" s="12" t="s">
        <v>455</v>
      </c>
      <c r="C304" s="10">
        <v>1.4</v>
      </c>
      <c r="D304" s="10">
        <v>1.9</v>
      </c>
      <c r="E304" s="10">
        <v>1</v>
      </c>
      <c r="F304" s="15"/>
      <c r="G304" s="15">
        <v>0.03</v>
      </c>
      <c r="H304" s="15">
        <v>1.04</v>
      </c>
      <c r="I304" s="15">
        <v>0.31</v>
      </c>
      <c r="J304" s="15" t="s">
        <v>36</v>
      </c>
      <c r="K304" s="15">
        <v>0.01</v>
      </c>
      <c r="L304" s="15"/>
      <c r="M304" s="14">
        <f t="shared" si="13"/>
        <v>405</v>
      </c>
      <c r="N304" s="15"/>
      <c r="O304" s="15">
        <v>0.23</v>
      </c>
      <c r="P304" s="15">
        <v>1.63</v>
      </c>
      <c r="Q304" s="15">
        <v>0.01</v>
      </c>
      <c r="R304" s="15">
        <v>0.92</v>
      </c>
      <c r="S304" s="15">
        <v>0.04</v>
      </c>
      <c r="T304" s="15">
        <v>0.05</v>
      </c>
      <c r="U304" s="15"/>
      <c r="V304" s="15"/>
      <c r="W304" s="15"/>
      <c r="X304" s="15">
        <v>0.01</v>
      </c>
      <c r="Y304" s="15"/>
    </row>
    <row r="305" spans="1:79" ht="11.25" customHeight="1">
      <c r="A305" s="13">
        <f t="shared" si="15"/>
        <v>406</v>
      </c>
      <c r="B305" s="12" t="s">
        <v>456</v>
      </c>
      <c r="C305" s="10">
        <v>2.2000000000000002</v>
      </c>
      <c r="D305" s="10">
        <v>2.7</v>
      </c>
      <c r="E305" s="10">
        <v>1.8</v>
      </c>
      <c r="F305" s="15"/>
      <c r="G305" s="15">
        <v>0.04</v>
      </c>
      <c r="H305" s="15">
        <v>1.53</v>
      </c>
      <c r="I305" s="15">
        <v>0.56000000000000005</v>
      </c>
      <c r="J305" s="15">
        <v>0.01</v>
      </c>
      <c r="K305" s="15" t="s">
        <v>36</v>
      </c>
      <c r="L305" s="15" t="s">
        <v>36</v>
      </c>
      <c r="M305" s="14">
        <f t="shared" si="13"/>
        <v>406</v>
      </c>
      <c r="N305" s="15">
        <v>0.01</v>
      </c>
      <c r="O305" s="15">
        <v>0.22</v>
      </c>
      <c r="P305" s="15">
        <v>2.4500000000000002</v>
      </c>
      <c r="Q305" s="15">
        <v>0.02</v>
      </c>
      <c r="R305" s="15">
        <v>1.7</v>
      </c>
      <c r="S305" s="15">
        <v>0.1</v>
      </c>
      <c r="T305" s="15" t="s">
        <v>36</v>
      </c>
      <c r="U305" s="15" t="s">
        <v>36</v>
      </c>
      <c r="V305" s="15" t="s">
        <v>36</v>
      </c>
      <c r="W305" s="15"/>
      <c r="X305" s="15">
        <v>0.1</v>
      </c>
      <c r="Y305" s="15">
        <v>0.02</v>
      </c>
    </row>
    <row r="306" spans="1:79" ht="11.25" customHeight="1">
      <c r="A306" s="13">
        <f t="shared" si="15"/>
        <v>407</v>
      </c>
      <c r="B306" s="12" t="s">
        <v>457</v>
      </c>
      <c r="C306" s="10">
        <v>2.2000000000000002</v>
      </c>
      <c r="D306" s="10">
        <v>3.2</v>
      </c>
      <c r="E306" s="10">
        <v>0.9</v>
      </c>
      <c r="F306" s="15"/>
      <c r="G306" s="15">
        <v>0.06</v>
      </c>
      <c r="H306" s="15">
        <v>1.66</v>
      </c>
      <c r="I306" s="15">
        <v>0.46</v>
      </c>
      <c r="J306" s="15">
        <v>0.01</v>
      </c>
      <c r="K306" s="15">
        <v>0.01</v>
      </c>
      <c r="L306" s="15"/>
      <c r="M306" s="14">
        <f t="shared" si="13"/>
        <v>407</v>
      </c>
      <c r="N306" s="15"/>
      <c r="O306" s="15">
        <v>0.44</v>
      </c>
      <c r="P306" s="15">
        <v>2.75</v>
      </c>
      <c r="Q306" s="15">
        <v>0.03</v>
      </c>
      <c r="R306" s="15">
        <v>0.8</v>
      </c>
      <c r="S306" s="15">
        <v>0.03</v>
      </c>
      <c r="T306" s="15">
        <v>0.03</v>
      </c>
      <c r="U306" s="15"/>
      <c r="V306" s="15"/>
      <c r="W306" s="15"/>
      <c r="X306" s="15">
        <v>0.03</v>
      </c>
      <c r="Y306" s="15"/>
    </row>
    <row r="307" spans="1:79" ht="11.25" customHeight="1">
      <c r="A307" s="13">
        <f t="shared" si="15"/>
        <v>408</v>
      </c>
      <c r="B307" s="12" t="s">
        <v>458</v>
      </c>
      <c r="C307" s="10">
        <v>1.1000000000000001</v>
      </c>
      <c r="D307" s="10">
        <v>1.1000000000000001</v>
      </c>
      <c r="E307" s="10">
        <v>0.6</v>
      </c>
      <c r="F307" s="15"/>
      <c r="G307" s="15">
        <v>0.02</v>
      </c>
      <c r="H307" s="15">
        <v>0.74</v>
      </c>
      <c r="I307" s="15">
        <v>0.33</v>
      </c>
      <c r="J307" s="15">
        <v>0.01</v>
      </c>
      <c r="K307" s="15" t="s">
        <v>36</v>
      </c>
      <c r="L307" s="15" t="s">
        <v>36</v>
      </c>
      <c r="M307" s="14">
        <f t="shared" si="13"/>
        <v>408</v>
      </c>
      <c r="N307" s="15"/>
      <c r="O307" s="15">
        <v>7.0000000000000007E-2</v>
      </c>
      <c r="P307" s="15">
        <v>0.98</v>
      </c>
      <c r="Q307" s="15">
        <v>0.01</v>
      </c>
      <c r="R307" s="15">
        <v>0.53</v>
      </c>
      <c r="S307" s="15">
        <v>0.02</v>
      </c>
      <c r="T307" s="15" t="s">
        <v>36</v>
      </c>
      <c r="U307" s="15" t="s">
        <v>36</v>
      </c>
      <c r="V307" s="15"/>
      <c r="W307" s="15"/>
      <c r="X307" s="15">
        <v>0.04</v>
      </c>
      <c r="Y307" s="15">
        <v>0.01</v>
      </c>
    </row>
    <row r="308" spans="1:79" ht="11.25" customHeight="1">
      <c r="A308" s="13">
        <f t="shared" si="15"/>
        <v>409</v>
      </c>
      <c r="B308" s="12" t="s">
        <v>459</v>
      </c>
      <c r="C308" s="10">
        <v>1.1000000000000001</v>
      </c>
      <c r="D308" s="10">
        <v>1.3</v>
      </c>
      <c r="E308" s="10" t="s">
        <v>36</v>
      </c>
      <c r="F308" s="15"/>
      <c r="G308" s="15">
        <v>0.03</v>
      </c>
      <c r="H308" s="15">
        <v>0.79</v>
      </c>
      <c r="I308" s="15">
        <v>0.25</v>
      </c>
      <c r="J308" s="15" t="s">
        <v>36</v>
      </c>
      <c r="K308" s="15">
        <v>0.01</v>
      </c>
      <c r="L308" s="15"/>
      <c r="M308" s="14">
        <f t="shared" si="13"/>
        <v>409</v>
      </c>
      <c r="N308" s="15"/>
      <c r="O308" s="15">
        <v>0.16</v>
      </c>
      <c r="P308" s="15">
        <v>1.1599999999999999</v>
      </c>
      <c r="Q308" s="15">
        <v>0.01</v>
      </c>
      <c r="R308" s="15" t="s">
        <v>36</v>
      </c>
      <c r="S308" s="15">
        <v>0.01</v>
      </c>
      <c r="T308" s="15">
        <v>0.02</v>
      </c>
      <c r="U308" s="15"/>
      <c r="V308" s="15"/>
      <c r="W308" s="15"/>
      <c r="X308" s="15">
        <v>0.01</v>
      </c>
      <c r="Y308" s="15"/>
    </row>
    <row r="309" spans="1:79" ht="11.25" customHeight="1">
      <c r="A309" s="13">
        <f t="shared" si="15"/>
        <v>410</v>
      </c>
      <c r="B309" s="12" t="s">
        <v>460</v>
      </c>
      <c r="C309" s="10">
        <v>0.9</v>
      </c>
      <c r="D309" s="10">
        <v>0.9</v>
      </c>
      <c r="E309" s="10">
        <v>0.3</v>
      </c>
      <c r="F309" s="15"/>
      <c r="G309" s="15">
        <v>0.02</v>
      </c>
      <c r="H309" s="15">
        <v>0.65</v>
      </c>
      <c r="I309" s="15">
        <v>0.27</v>
      </c>
      <c r="J309" s="15" t="s">
        <v>36</v>
      </c>
      <c r="K309" s="15" t="s">
        <v>36</v>
      </c>
      <c r="L309" s="15" t="s">
        <v>36</v>
      </c>
      <c r="M309" s="14">
        <f t="shared" si="13"/>
        <v>410</v>
      </c>
      <c r="N309" s="15"/>
      <c r="O309" s="15">
        <v>7.0000000000000007E-2</v>
      </c>
      <c r="P309" s="15">
        <v>0.8</v>
      </c>
      <c r="Q309" s="15">
        <v>0.01</v>
      </c>
      <c r="R309" s="15">
        <v>0.31</v>
      </c>
      <c r="S309" s="15">
        <v>0.01</v>
      </c>
      <c r="T309" s="15" t="s">
        <v>36</v>
      </c>
      <c r="U309" s="15" t="s">
        <v>36</v>
      </c>
      <c r="V309" s="15"/>
      <c r="W309" s="15"/>
      <c r="X309" s="15">
        <v>0.04</v>
      </c>
      <c r="Y309" s="15" t="s">
        <v>36</v>
      </c>
    </row>
    <row r="310" spans="1:79" ht="11.25" customHeight="1">
      <c r="A310" s="13">
        <f t="shared" si="15"/>
        <v>411</v>
      </c>
      <c r="B310" s="12" t="s">
        <v>461</v>
      </c>
      <c r="C310" s="10">
        <v>4.2</v>
      </c>
      <c r="D310" s="10">
        <v>5.4</v>
      </c>
      <c r="E310" s="10">
        <v>3.9</v>
      </c>
      <c r="F310" s="15"/>
      <c r="G310" s="15">
        <v>7.0000000000000007E-2</v>
      </c>
      <c r="H310" s="15">
        <v>3.08</v>
      </c>
      <c r="I310" s="15">
        <v>1.02</v>
      </c>
      <c r="J310" s="15">
        <v>0.01</v>
      </c>
      <c r="K310" s="15" t="s">
        <v>36</v>
      </c>
      <c r="L310" s="15"/>
      <c r="M310" s="14">
        <f t="shared" si="13"/>
        <v>411</v>
      </c>
      <c r="N310" s="15">
        <v>0.02</v>
      </c>
      <c r="O310" s="15">
        <v>0.5</v>
      </c>
      <c r="P310" s="15">
        <v>4.8</v>
      </c>
      <c r="Q310" s="15">
        <v>0.04</v>
      </c>
      <c r="R310" s="15">
        <v>3.64</v>
      </c>
      <c r="S310" s="15">
        <v>0.21</v>
      </c>
      <c r="T310" s="15" t="s">
        <v>36</v>
      </c>
      <c r="U310" s="15" t="s">
        <v>36</v>
      </c>
      <c r="V310" s="15"/>
      <c r="W310" s="15"/>
      <c r="X310" s="15">
        <v>0.19</v>
      </c>
      <c r="Y310" s="15">
        <v>0.04</v>
      </c>
    </row>
    <row r="311" spans="1:79" ht="11.25" customHeight="1">
      <c r="A311" s="13">
        <f t="shared" si="15"/>
        <v>412</v>
      </c>
      <c r="B311" s="12" t="s">
        <v>462</v>
      </c>
      <c r="C311" s="10">
        <v>6.5</v>
      </c>
      <c r="D311" s="10">
        <v>9.6</v>
      </c>
      <c r="E311" s="10">
        <v>3.6</v>
      </c>
      <c r="F311" s="15"/>
      <c r="G311" s="15">
        <v>0.12</v>
      </c>
      <c r="H311" s="15">
        <v>4.96</v>
      </c>
      <c r="I311" s="15">
        <v>1.31</v>
      </c>
      <c r="J311" s="15">
        <v>0.02</v>
      </c>
      <c r="K311" s="15">
        <v>0.02</v>
      </c>
      <c r="L311" s="15"/>
      <c r="M311" s="14">
        <f t="shared" si="13"/>
        <v>412</v>
      </c>
      <c r="N311" s="15"/>
      <c r="O311" s="15">
        <v>1.1299999999999999</v>
      </c>
      <c r="P311" s="15">
        <v>8.44</v>
      </c>
      <c r="Q311" s="15">
        <v>0.02</v>
      </c>
      <c r="R311" s="15">
        <v>3.41</v>
      </c>
      <c r="S311" s="15">
        <v>0.12</v>
      </c>
      <c r="T311" s="15">
        <v>0.08</v>
      </c>
      <c r="U311" s="15"/>
      <c r="V311" s="15"/>
      <c r="W311" s="15"/>
      <c r="X311" s="15">
        <v>0.06</v>
      </c>
      <c r="Y311" s="15"/>
    </row>
    <row r="312" spans="1:79" ht="11.25" customHeight="1">
      <c r="A312" s="13">
        <f t="shared" si="15"/>
        <v>413</v>
      </c>
      <c r="B312" s="12" t="s">
        <v>463</v>
      </c>
      <c r="C312" s="10">
        <v>3.3</v>
      </c>
      <c r="D312" s="10">
        <v>4.2</v>
      </c>
      <c r="E312" s="10">
        <v>3.1</v>
      </c>
      <c r="F312" s="15"/>
      <c r="G312" s="15">
        <v>0.06</v>
      </c>
      <c r="H312" s="15">
        <v>2.41</v>
      </c>
      <c r="I312" s="15">
        <v>0.82</v>
      </c>
      <c r="J312" s="15">
        <v>0.01</v>
      </c>
      <c r="K312" s="15" t="s">
        <v>36</v>
      </c>
      <c r="L312" s="15"/>
      <c r="M312" s="14">
        <f t="shared" si="13"/>
        <v>413</v>
      </c>
      <c r="N312" s="15">
        <v>0.01</v>
      </c>
      <c r="O312" s="15">
        <v>0.42</v>
      </c>
      <c r="P312" s="15">
        <v>3.76</v>
      </c>
      <c r="Q312" s="15">
        <v>0.03</v>
      </c>
      <c r="R312" s="15">
        <v>2.86</v>
      </c>
      <c r="S312" s="15">
        <v>0.17</v>
      </c>
      <c r="T312" s="15" t="s">
        <v>36</v>
      </c>
      <c r="U312" s="15" t="s">
        <v>36</v>
      </c>
      <c r="V312" s="15"/>
      <c r="W312" s="15"/>
      <c r="X312" s="15">
        <v>0.14000000000000001</v>
      </c>
      <c r="Y312" s="15">
        <v>0.04</v>
      </c>
    </row>
    <row r="313" spans="1:79" ht="11.25" customHeight="1">
      <c r="A313" s="13">
        <f t="shared" si="15"/>
        <v>414</v>
      </c>
      <c r="B313" s="12" t="s">
        <v>464</v>
      </c>
      <c r="C313" s="10">
        <v>3</v>
      </c>
      <c r="D313" s="10">
        <v>4.5</v>
      </c>
      <c r="E313" s="10">
        <v>1.6</v>
      </c>
      <c r="F313" s="15"/>
      <c r="G313" s="15">
        <v>0.06</v>
      </c>
      <c r="H313" s="15">
        <v>2.2999999999999998</v>
      </c>
      <c r="I313" s="15">
        <v>0.61</v>
      </c>
      <c r="J313" s="15">
        <v>0.01</v>
      </c>
      <c r="K313" s="15">
        <v>0.02</v>
      </c>
      <c r="L313" s="15"/>
      <c r="M313" s="14">
        <f t="shared" si="13"/>
        <v>414</v>
      </c>
      <c r="N313" s="15"/>
      <c r="O313" s="15">
        <v>0.56999999999999995</v>
      </c>
      <c r="P313" s="15">
        <v>3.87</v>
      </c>
      <c r="Q313" s="15">
        <v>0.02</v>
      </c>
      <c r="R313" s="15">
        <v>1.45</v>
      </c>
      <c r="S313" s="15">
        <v>0.04</v>
      </c>
      <c r="T313" s="15">
        <v>0.05</v>
      </c>
      <c r="U313" s="15"/>
      <c r="V313" s="15"/>
      <c r="W313" s="15"/>
      <c r="X313" s="15">
        <v>0.03</v>
      </c>
      <c r="Y313" s="15"/>
    </row>
    <row r="314" spans="1:79" ht="11.25" customHeight="1">
      <c r="A314" s="13">
        <f t="shared" si="15"/>
        <v>415</v>
      </c>
      <c r="B314" s="12" t="s">
        <v>465</v>
      </c>
      <c r="C314" s="10">
        <v>5.7</v>
      </c>
      <c r="D314" s="10">
        <v>5.8</v>
      </c>
      <c r="E314" s="10">
        <v>0.8</v>
      </c>
      <c r="F314" s="15">
        <v>0.02</v>
      </c>
      <c r="G314" s="15">
        <v>0.39</v>
      </c>
      <c r="H314" s="15">
        <v>3.06</v>
      </c>
      <c r="I314" s="15">
        <v>1.97</v>
      </c>
      <c r="J314" s="15">
        <v>0.02</v>
      </c>
      <c r="K314" s="15"/>
      <c r="L314" s="15"/>
      <c r="M314" s="14">
        <f t="shared" si="13"/>
        <v>415</v>
      </c>
      <c r="N314" s="15">
        <v>0.12</v>
      </c>
      <c r="O314" s="15">
        <v>0.57999999999999996</v>
      </c>
      <c r="P314" s="15">
        <v>4.96</v>
      </c>
      <c r="Q314" s="15">
        <v>0.03</v>
      </c>
      <c r="R314" s="15">
        <v>0.68</v>
      </c>
      <c r="S314" s="15">
        <v>0.08</v>
      </c>
      <c r="T314" s="15">
        <v>0.03</v>
      </c>
      <c r="U314" s="15"/>
      <c r="V314" s="15"/>
      <c r="W314" s="15">
        <v>0.01</v>
      </c>
      <c r="X314" s="15">
        <v>0.81</v>
      </c>
      <c r="Y314" s="15">
        <v>0.19</v>
      </c>
    </row>
    <row r="315" spans="1:79" ht="11.25" customHeight="1">
      <c r="A315" s="13">
        <f t="shared" si="15"/>
        <v>416</v>
      </c>
      <c r="B315" s="12" t="s">
        <v>466</v>
      </c>
      <c r="C315" s="10">
        <v>5.9</v>
      </c>
      <c r="D315" s="10">
        <v>6</v>
      </c>
      <c r="E315" s="10">
        <v>3.7</v>
      </c>
      <c r="F315" s="15"/>
      <c r="G315" s="15">
        <v>0.28999999999999998</v>
      </c>
      <c r="H315" s="15">
        <v>3.18</v>
      </c>
      <c r="I315" s="15">
        <v>2.19</v>
      </c>
      <c r="J315" s="15">
        <v>0.03</v>
      </c>
      <c r="K315" s="15">
        <v>0.03</v>
      </c>
      <c r="L315" s="15">
        <v>0.02</v>
      </c>
      <c r="M315" s="14">
        <f t="shared" si="13"/>
        <v>416</v>
      </c>
      <c r="N315" s="15">
        <v>7.0000000000000007E-2</v>
      </c>
      <c r="O315" s="15">
        <v>0.41</v>
      </c>
      <c r="P315" s="15">
        <v>5.37</v>
      </c>
      <c r="Q315" s="15">
        <v>7.0000000000000007E-2</v>
      </c>
      <c r="R315" s="15">
        <v>3.28</v>
      </c>
      <c r="S315" s="15">
        <v>0.28999999999999998</v>
      </c>
      <c r="T315" s="15">
        <v>0.03</v>
      </c>
      <c r="U315" s="15"/>
      <c r="V315" s="15">
        <v>0.02</v>
      </c>
      <c r="W315" s="15"/>
      <c r="X315" s="15">
        <v>0.33</v>
      </c>
      <c r="Y315" s="15">
        <v>0.11</v>
      </c>
    </row>
    <row r="316" spans="1:79" s="74" customFormat="1" ht="11.25" customHeight="1">
      <c r="B316" s="75"/>
      <c r="C316" s="76" t="s">
        <v>594</v>
      </c>
      <c r="D316" s="76" t="s">
        <v>595</v>
      </c>
      <c r="E316" s="76" t="s">
        <v>596</v>
      </c>
      <c r="F316" s="77"/>
      <c r="G316" s="77"/>
      <c r="H316" s="77"/>
      <c r="I316" s="77"/>
      <c r="J316" s="77"/>
      <c r="K316" s="77"/>
      <c r="L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29"/>
      <c r="BX316" s="129"/>
      <c r="BY316" s="129"/>
      <c r="BZ316" s="129"/>
      <c r="CA316" s="129"/>
    </row>
    <row r="317" spans="1:79" s="80" customFormat="1" ht="11.25" customHeight="1">
      <c r="A317" s="45" t="s">
        <v>95</v>
      </c>
      <c r="B317" s="78" t="s">
        <v>105</v>
      </c>
      <c r="C317" s="37" t="s">
        <v>597</v>
      </c>
      <c r="D317" s="37" t="s">
        <v>598</v>
      </c>
      <c r="E317" s="37" t="s">
        <v>598</v>
      </c>
      <c r="F317" s="69" t="s">
        <v>599</v>
      </c>
      <c r="G317" s="69" t="s">
        <v>600</v>
      </c>
      <c r="H317" s="69" t="s">
        <v>601</v>
      </c>
      <c r="I317" s="69" t="s">
        <v>602</v>
      </c>
      <c r="J317" s="69" t="s">
        <v>603</v>
      </c>
      <c r="K317" s="69" t="s">
        <v>604</v>
      </c>
      <c r="L317" s="69" t="s">
        <v>605</v>
      </c>
      <c r="M317" s="45" t="str">
        <f>A317</f>
        <v>Número do</v>
      </c>
      <c r="N317" s="69" t="s">
        <v>606</v>
      </c>
      <c r="O317" s="69" t="s">
        <v>607</v>
      </c>
      <c r="P317" s="69" t="s">
        <v>608</v>
      </c>
      <c r="Q317" s="69" t="s">
        <v>609</v>
      </c>
      <c r="R317" s="79" t="s">
        <v>610</v>
      </c>
      <c r="S317" s="79" t="s">
        <v>611</v>
      </c>
      <c r="T317" s="69" t="s">
        <v>612</v>
      </c>
      <c r="U317" s="69" t="s">
        <v>613</v>
      </c>
      <c r="V317" s="69" t="s">
        <v>614</v>
      </c>
      <c r="W317" s="69" t="s">
        <v>615</v>
      </c>
      <c r="X317" s="69" t="s">
        <v>616</v>
      </c>
      <c r="Y317" s="69" t="s">
        <v>617</v>
      </c>
      <c r="Z317" s="130"/>
      <c r="AA317" s="130"/>
      <c r="AB317" s="130"/>
      <c r="AC317" s="130"/>
      <c r="AD317" s="130"/>
      <c r="AE317" s="130"/>
      <c r="AF317" s="130"/>
      <c r="AG317" s="130"/>
      <c r="AH317" s="130"/>
      <c r="AI317" s="130"/>
      <c r="AJ317" s="130"/>
      <c r="AK317" s="130"/>
      <c r="AL317" s="130"/>
      <c r="AM317" s="130"/>
    </row>
    <row r="318" spans="1:79" s="125" customFormat="1" ht="11.25" customHeight="1">
      <c r="A318" s="84" t="s">
        <v>104</v>
      </c>
      <c r="B318" s="81"/>
      <c r="C318" s="82" t="s">
        <v>109</v>
      </c>
      <c r="D318" s="82" t="s">
        <v>109</v>
      </c>
      <c r="E318" s="82" t="s">
        <v>109</v>
      </c>
      <c r="F318" s="83" t="s">
        <v>109</v>
      </c>
      <c r="G318" s="83" t="s">
        <v>109</v>
      </c>
      <c r="H318" s="83" t="s">
        <v>109</v>
      </c>
      <c r="I318" s="83" t="s">
        <v>109</v>
      </c>
      <c r="J318" s="83" t="s">
        <v>109</v>
      </c>
      <c r="K318" s="83" t="s">
        <v>109</v>
      </c>
      <c r="L318" s="83" t="s">
        <v>109</v>
      </c>
      <c r="M318" s="84" t="str">
        <f>A318</f>
        <v>Alimento</v>
      </c>
      <c r="N318" s="83" t="s">
        <v>109</v>
      </c>
      <c r="O318" s="83" t="s">
        <v>109</v>
      </c>
      <c r="P318" s="83" t="s">
        <v>109</v>
      </c>
      <c r="Q318" s="83" t="s">
        <v>109</v>
      </c>
      <c r="R318" s="83" t="s">
        <v>109</v>
      </c>
      <c r="S318" s="83" t="s">
        <v>109</v>
      </c>
      <c r="T318" s="83" t="s">
        <v>109</v>
      </c>
      <c r="U318" s="83" t="s">
        <v>109</v>
      </c>
      <c r="V318" s="83" t="s">
        <v>109</v>
      </c>
      <c r="W318" s="83" t="s">
        <v>109</v>
      </c>
      <c r="X318" s="83" t="s">
        <v>109</v>
      </c>
      <c r="Y318" s="83" t="s">
        <v>109</v>
      </c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80"/>
    </row>
    <row r="319" spans="1:79" ht="11.25" customHeight="1">
      <c r="A319" s="13">
        <f>A315+1</f>
        <v>417</v>
      </c>
      <c r="B319" s="12" t="s">
        <v>467</v>
      </c>
      <c r="C319" s="10">
        <v>5.0999999999999996</v>
      </c>
      <c r="D319" s="10">
        <v>4.8</v>
      </c>
      <c r="E319" s="10">
        <v>1.2</v>
      </c>
      <c r="F319" s="15"/>
      <c r="G319" s="15">
        <v>0.26</v>
      </c>
      <c r="H319" s="15">
        <v>2.72</v>
      </c>
      <c r="I319" s="15">
        <v>2.0099999999999998</v>
      </c>
      <c r="J319" s="15">
        <v>0.02</v>
      </c>
      <c r="K319" s="15">
        <v>0.01</v>
      </c>
      <c r="L319" s="15"/>
      <c r="M319" s="14">
        <f t="shared" si="13"/>
        <v>417</v>
      </c>
      <c r="N319" s="15">
        <v>0.05</v>
      </c>
      <c r="O319" s="15">
        <v>0.42</v>
      </c>
      <c r="P319" s="15">
        <v>4.25</v>
      </c>
      <c r="Q319" s="15">
        <v>0.02</v>
      </c>
      <c r="R319" s="15">
        <v>1.08</v>
      </c>
      <c r="S319" s="15">
        <v>0.1</v>
      </c>
      <c r="T319" s="15">
        <v>0.04</v>
      </c>
      <c r="U319" s="15">
        <v>0.02</v>
      </c>
      <c r="V319" s="15"/>
      <c r="W319" s="15"/>
      <c r="X319" s="15">
        <v>0.3</v>
      </c>
      <c r="Y319" s="15">
        <v>0.06</v>
      </c>
    </row>
    <row r="320" spans="1:79" ht="11.25" customHeight="1">
      <c r="A320" s="13">
        <f t="shared" si="15"/>
        <v>418</v>
      </c>
      <c r="B320" s="12" t="s">
        <v>468</v>
      </c>
      <c r="C320" s="10">
        <v>5.2</v>
      </c>
      <c r="D320" s="10">
        <v>7.3</v>
      </c>
      <c r="E320" s="10">
        <v>3.5</v>
      </c>
      <c r="F320" s="15">
        <v>0.01</v>
      </c>
      <c r="G320" s="15">
        <v>0.16</v>
      </c>
      <c r="H320" s="15">
        <v>3.59</v>
      </c>
      <c r="I320" s="15">
        <v>1.35</v>
      </c>
      <c r="J320" s="15">
        <v>0.02</v>
      </c>
      <c r="K320" s="15"/>
      <c r="L320" s="15"/>
      <c r="M320" s="14">
        <f t="shared" si="13"/>
        <v>418</v>
      </c>
      <c r="N320" s="15">
        <v>0.01</v>
      </c>
      <c r="O320" s="15">
        <v>0.52</v>
      </c>
      <c r="P320" s="15">
        <v>6.7</v>
      </c>
      <c r="Q320" s="15">
        <v>0.08</v>
      </c>
      <c r="R320" s="15">
        <v>3.08</v>
      </c>
      <c r="S320" s="15">
        <v>0.17</v>
      </c>
      <c r="T320" s="15"/>
      <c r="U320" s="15"/>
      <c r="V320" s="15"/>
      <c r="W320" s="15"/>
      <c r="X320" s="15">
        <v>0.04</v>
      </c>
      <c r="Y320" s="15"/>
    </row>
    <row r="321" spans="1:25" ht="11.25" customHeight="1">
      <c r="A321" s="13">
        <f t="shared" si="15"/>
        <v>419</v>
      </c>
      <c r="B321" s="12" t="s">
        <v>469</v>
      </c>
      <c r="C321" s="10">
        <v>5</v>
      </c>
      <c r="D321" s="10">
        <v>7.2</v>
      </c>
      <c r="E321" s="10">
        <v>4.3</v>
      </c>
      <c r="F321" s="15"/>
      <c r="G321" s="15">
        <v>0.14000000000000001</v>
      </c>
      <c r="H321" s="15">
        <v>3.46</v>
      </c>
      <c r="I321" s="15">
        <v>1.33</v>
      </c>
      <c r="J321" s="15">
        <v>0.03</v>
      </c>
      <c r="K321" s="15"/>
      <c r="L321" s="15"/>
      <c r="M321" s="14">
        <f t="shared" si="13"/>
        <v>419</v>
      </c>
      <c r="N321" s="15"/>
      <c r="O321" s="15">
        <v>0.45</v>
      </c>
      <c r="P321" s="15">
        <v>6.6</v>
      </c>
      <c r="Q321" s="15">
        <v>0.1</v>
      </c>
      <c r="R321" s="15">
        <v>3.85</v>
      </c>
      <c r="S321" s="15">
        <v>0.25</v>
      </c>
      <c r="T321" s="15">
        <v>0.09</v>
      </c>
      <c r="U321" s="15"/>
      <c r="V321" s="15"/>
      <c r="W321" s="15"/>
      <c r="X321" s="15">
        <v>0.04</v>
      </c>
      <c r="Y321" s="15"/>
    </row>
    <row r="322" spans="1:25" ht="11.25" customHeight="1">
      <c r="A322" s="13">
        <f t="shared" si="15"/>
        <v>420</v>
      </c>
      <c r="B322" s="12" t="s">
        <v>470</v>
      </c>
      <c r="C322" s="10">
        <v>4.7</v>
      </c>
      <c r="D322" s="10">
        <v>6.8</v>
      </c>
      <c r="E322" s="10">
        <v>3.4</v>
      </c>
      <c r="F322" s="15"/>
      <c r="G322" s="15">
        <v>0.14000000000000001</v>
      </c>
      <c r="H322" s="15">
        <v>3.26</v>
      </c>
      <c r="I322" s="15">
        <v>1.26</v>
      </c>
      <c r="J322" s="15">
        <v>0.02</v>
      </c>
      <c r="K322" s="15"/>
      <c r="L322" s="15"/>
      <c r="M322" s="14">
        <f t="shared" si="13"/>
        <v>420</v>
      </c>
      <c r="N322" s="15"/>
      <c r="O322" s="15">
        <v>0.44</v>
      </c>
      <c r="P322" s="15">
        <v>6.2</v>
      </c>
      <c r="Q322" s="15">
        <v>0.09</v>
      </c>
      <c r="R322" s="15">
        <v>3</v>
      </c>
      <c r="S322" s="15">
        <v>0.17</v>
      </c>
      <c r="T322" s="15">
        <v>0.09</v>
      </c>
      <c r="U322" s="15"/>
      <c r="V322" s="15"/>
      <c r="W322" s="15"/>
      <c r="X322" s="15">
        <v>0.04</v>
      </c>
      <c r="Y322" s="15"/>
    </row>
    <row r="323" spans="1:25" ht="11.25" customHeight="1">
      <c r="A323" s="13">
        <f t="shared" si="15"/>
        <v>421</v>
      </c>
      <c r="B323" s="12" t="s">
        <v>471</v>
      </c>
      <c r="C323" s="10">
        <v>4</v>
      </c>
      <c r="D323" s="10">
        <v>5</v>
      </c>
      <c r="E323" s="10">
        <v>1.7</v>
      </c>
      <c r="F323" s="15">
        <v>0.01</v>
      </c>
      <c r="G323" s="15">
        <v>0.15</v>
      </c>
      <c r="H323" s="15">
        <v>2.52</v>
      </c>
      <c r="I323" s="15">
        <v>1.24</v>
      </c>
      <c r="J323" s="15">
        <v>0.02</v>
      </c>
      <c r="K323" s="15"/>
      <c r="L323" s="15"/>
      <c r="M323" s="14">
        <f t="shared" si="13"/>
        <v>421</v>
      </c>
      <c r="N323" s="15"/>
      <c r="O323" s="15">
        <v>0.25</v>
      </c>
      <c r="P323" s="15">
        <v>4.66</v>
      </c>
      <c r="Q323" s="15">
        <v>0.08</v>
      </c>
      <c r="R323" s="15">
        <v>1.48</v>
      </c>
      <c r="S323" s="15">
        <v>0.05</v>
      </c>
      <c r="T323" s="15">
        <v>0.06</v>
      </c>
      <c r="U323" s="15"/>
      <c r="V323" s="15"/>
      <c r="W323" s="15"/>
      <c r="X323" s="15">
        <v>0.03</v>
      </c>
      <c r="Y323" s="15"/>
    </row>
    <row r="324" spans="1:25" ht="11.25" customHeight="1">
      <c r="A324" s="13">
        <f t="shared" si="15"/>
        <v>422</v>
      </c>
      <c r="B324" s="12" t="s">
        <v>472</v>
      </c>
      <c r="C324" s="10">
        <v>6.5</v>
      </c>
      <c r="D324" s="10">
        <v>8.1999999999999993</v>
      </c>
      <c r="E324" s="10">
        <v>2.7</v>
      </c>
      <c r="F324" s="15"/>
      <c r="G324" s="15">
        <v>0.25</v>
      </c>
      <c r="H324" s="15">
        <v>4.17</v>
      </c>
      <c r="I324" s="15">
        <v>2.0099999999999998</v>
      </c>
      <c r="J324" s="15">
        <v>0.03</v>
      </c>
      <c r="K324" s="15"/>
      <c r="L324" s="15"/>
      <c r="M324" s="14">
        <f t="shared" si="13"/>
        <v>422</v>
      </c>
      <c r="N324" s="15"/>
      <c r="O324" s="15">
        <v>0.28999999999999998</v>
      </c>
      <c r="P324" s="15">
        <v>7.66</v>
      </c>
      <c r="Q324" s="15">
        <v>0.13</v>
      </c>
      <c r="R324" s="15">
        <v>2.4300000000000002</v>
      </c>
      <c r="S324" s="15">
        <v>0.11</v>
      </c>
      <c r="T324" s="15">
        <v>0.09</v>
      </c>
      <c r="U324" s="15"/>
      <c r="V324" s="15"/>
      <c r="W324" s="15"/>
      <c r="X324" s="15">
        <v>0.03</v>
      </c>
      <c r="Y324" s="15"/>
    </row>
    <row r="325" spans="1:25" ht="11.25" customHeight="1">
      <c r="A325" s="13">
        <f t="shared" si="15"/>
        <v>423</v>
      </c>
      <c r="B325" s="12" t="s">
        <v>473</v>
      </c>
      <c r="C325" s="10">
        <v>7</v>
      </c>
      <c r="D325" s="10">
        <v>8.6999999999999993</v>
      </c>
      <c r="E325" s="10">
        <v>2.6</v>
      </c>
      <c r="F325" s="15"/>
      <c r="G325" s="15">
        <v>0.27</v>
      </c>
      <c r="H325" s="15">
        <v>4.47</v>
      </c>
      <c r="I325" s="15">
        <v>2.17</v>
      </c>
      <c r="J325" s="15">
        <v>0.03</v>
      </c>
      <c r="K325" s="15"/>
      <c r="L325" s="15"/>
      <c r="M325" s="14">
        <f t="shared" si="13"/>
        <v>423</v>
      </c>
      <c r="N325" s="15"/>
      <c r="O325" s="15">
        <v>0.44</v>
      </c>
      <c r="P325" s="15">
        <v>8.07</v>
      </c>
      <c r="Q325" s="15">
        <v>0.13</v>
      </c>
      <c r="R325" s="15">
        <v>2.35</v>
      </c>
      <c r="S325" s="15">
        <v>0.1</v>
      </c>
      <c r="T325" s="15">
        <v>0.1</v>
      </c>
      <c r="U325" s="15"/>
      <c r="V325" s="15"/>
      <c r="W325" s="15"/>
      <c r="X325" s="15">
        <v>0.03</v>
      </c>
      <c r="Y325" s="15"/>
    </row>
    <row r="326" spans="1:25" s="98" customFormat="1" ht="11.25" customHeight="1">
      <c r="A326" s="13">
        <f t="shared" si="15"/>
        <v>424</v>
      </c>
      <c r="B326" s="98" t="s">
        <v>57</v>
      </c>
      <c r="C326" s="99">
        <v>6.12</v>
      </c>
      <c r="D326" s="99">
        <v>8.1199999999999992</v>
      </c>
      <c r="E326" s="99">
        <v>4.6833333333333327</v>
      </c>
      <c r="F326" s="119"/>
      <c r="G326" s="103">
        <v>0.16666666666666666</v>
      </c>
      <c r="H326" s="103">
        <v>4.1533333333333333</v>
      </c>
      <c r="I326" s="103">
        <v>1.7433333333333334</v>
      </c>
      <c r="J326" s="119"/>
      <c r="K326" s="119"/>
      <c r="L326" s="119"/>
      <c r="M326" s="14">
        <f t="shared" si="13"/>
        <v>424</v>
      </c>
      <c r="N326" s="119"/>
      <c r="O326" s="103">
        <v>0.59666666666666668</v>
      </c>
      <c r="P326" s="119">
        <v>7.3566666666666665</v>
      </c>
      <c r="Q326" s="103">
        <v>0.12333333333333334</v>
      </c>
      <c r="R326" s="103">
        <v>4.4066666666666663</v>
      </c>
      <c r="S326" s="103">
        <v>0.27666666666666667</v>
      </c>
      <c r="T326" s="119"/>
      <c r="U326" s="119"/>
      <c r="V326" s="119"/>
      <c r="W326" s="119"/>
      <c r="X326" s="119"/>
      <c r="Y326" s="119"/>
    </row>
    <row r="327" spans="1:25" ht="11.25" customHeight="1">
      <c r="A327" s="13">
        <f t="shared" si="15"/>
        <v>425</v>
      </c>
      <c r="B327" s="12" t="s">
        <v>474</v>
      </c>
      <c r="C327" s="10">
        <v>1.6</v>
      </c>
      <c r="D327" s="10">
        <v>1.2</v>
      </c>
      <c r="E327" s="10">
        <v>1.4</v>
      </c>
      <c r="F327" s="15"/>
      <c r="G327" s="15">
        <v>0.03</v>
      </c>
      <c r="H327" s="15">
        <v>1.1000000000000001</v>
      </c>
      <c r="I327" s="15">
        <v>0.47</v>
      </c>
      <c r="J327" s="15">
        <v>0.02</v>
      </c>
      <c r="K327" s="15" t="s">
        <v>36</v>
      </c>
      <c r="L327" s="15" t="s">
        <v>36</v>
      </c>
      <c r="M327" s="14">
        <f t="shared" si="13"/>
        <v>425</v>
      </c>
      <c r="N327" s="15"/>
      <c r="O327" s="15">
        <v>0.11</v>
      </c>
      <c r="P327" s="15">
        <v>1.6</v>
      </c>
      <c r="Q327" s="15">
        <v>0.01</v>
      </c>
      <c r="R327" s="15">
        <v>1.41</v>
      </c>
      <c r="S327" s="15">
        <v>0.03</v>
      </c>
      <c r="T327" s="15" t="s">
        <v>36</v>
      </c>
      <c r="U327" s="15" t="s">
        <v>36</v>
      </c>
      <c r="V327" s="15"/>
      <c r="W327" s="15"/>
      <c r="X327" s="15">
        <v>0.02</v>
      </c>
      <c r="Y327" s="15" t="s">
        <v>36</v>
      </c>
    </row>
    <row r="328" spans="1:25" ht="11.25" customHeight="1">
      <c r="A328" s="13">
        <f t="shared" si="15"/>
        <v>426</v>
      </c>
      <c r="B328" s="12" t="s">
        <v>475</v>
      </c>
      <c r="C328" s="10">
        <v>0.4</v>
      </c>
      <c r="D328" s="10">
        <v>0.4</v>
      </c>
      <c r="E328" s="10">
        <v>0.7</v>
      </c>
      <c r="F328" s="15">
        <v>0.01</v>
      </c>
      <c r="G328" s="15">
        <v>0.01</v>
      </c>
      <c r="H328" s="15">
        <v>0.26</v>
      </c>
      <c r="I328" s="15">
        <v>0.14000000000000001</v>
      </c>
      <c r="J328" s="15" t="s">
        <v>36</v>
      </c>
      <c r="K328" s="15">
        <v>0.01</v>
      </c>
      <c r="L328" s="15"/>
      <c r="M328" s="14">
        <f t="shared" si="13"/>
        <v>426</v>
      </c>
      <c r="N328" s="15"/>
      <c r="O328" s="15">
        <v>0.03</v>
      </c>
      <c r="P328" s="15">
        <v>0.41</v>
      </c>
      <c r="Q328" s="15" t="s">
        <v>36</v>
      </c>
      <c r="R328" s="15">
        <v>0.63</v>
      </c>
      <c r="S328" s="15">
        <v>0.03</v>
      </c>
      <c r="T328" s="15">
        <v>0.06</v>
      </c>
      <c r="U328" s="15"/>
      <c r="V328" s="15"/>
      <c r="W328" s="15"/>
      <c r="X328" s="15"/>
      <c r="Y328" s="15"/>
    </row>
    <row r="329" spans="1:25" ht="11.25" customHeight="1">
      <c r="A329" s="13">
        <f t="shared" si="15"/>
        <v>427</v>
      </c>
      <c r="B329" s="12" t="s">
        <v>58</v>
      </c>
      <c r="C329" s="10">
        <v>3.5</v>
      </c>
      <c r="D329" s="10">
        <v>3.9</v>
      </c>
      <c r="E329" s="10">
        <v>1.2</v>
      </c>
      <c r="F329" s="15">
        <v>0.01</v>
      </c>
      <c r="G329" s="15">
        <v>0.13</v>
      </c>
      <c r="H329" s="15">
        <v>2.17</v>
      </c>
      <c r="I329" s="15">
        <v>1.1200000000000001</v>
      </c>
      <c r="J329" s="15">
        <v>0.02</v>
      </c>
      <c r="K329" s="15"/>
      <c r="L329" s="15"/>
      <c r="M329" s="14">
        <f t="shared" si="13"/>
        <v>427</v>
      </c>
      <c r="N329" s="15"/>
      <c r="O329" s="15">
        <v>0.21</v>
      </c>
      <c r="P329" s="15">
        <v>3.37</v>
      </c>
      <c r="Q329" s="15">
        <v>0.06</v>
      </c>
      <c r="R329" s="15">
        <v>1.1200000000000001</v>
      </c>
      <c r="S329" s="15">
        <v>0.05</v>
      </c>
      <c r="T329" s="15">
        <v>0.05</v>
      </c>
      <c r="U329" s="15"/>
      <c r="V329" s="15"/>
      <c r="W329" s="15"/>
      <c r="X329" s="15"/>
      <c r="Y329" s="15"/>
    </row>
    <row r="330" spans="1:25" s="98" customFormat="1" ht="11.25" customHeight="1">
      <c r="A330" s="13">
        <f t="shared" si="15"/>
        <v>428</v>
      </c>
      <c r="B330" s="98" t="s">
        <v>623</v>
      </c>
      <c r="C330" s="107">
        <v>5.9746666666666659</v>
      </c>
      <c r="D330" s="107">
        <v>6.5813333333333333</v>
      </c>
      <c r="E330" s="107">
        <v>4.5633333333333326</v>
      </c>
      <c r="F330" s="103">
        <v>5.3333333333333337E-2</v>
      </c>
      <c r="G330" s="103">
        <v>0.313</v>
      </c>
      <c r="H330" s="103">
        <v>3.5830000000000002</v>
      </c>
      <c r="I330" s="103">
        <v>1.9359999999999999</v>
      </c>
      <c r="J330" s="103">
        <v>3.5333333333333335E-2</v>
      </c>
      <c r="K330" s="103">
        <v>1.7999999999999999E-2</v>
      </c>
      <c r="L330" s="103">
        <v>1.7999999999999999E-2</v>
      </c>
      <c r="M330" s="14">
        <f t="shared" ref="M330:M393" si="16">A330</f>
        <v>428</v>
      </c>
      <c r="N330" s="119"/>
      <c r="O330" s="103">
        <v>0.248</v>
      </c>
      <c r="P330" s="119">
        <v>6.1736666666666666</v>
      </c>
      <c r="Q330" s="103">
        <v>0.10633333333333334</v>
      </c>
      <c r="R330" s="103">
        <v>4.0666666666666664</v>
      </c>
      <c r="S330" s="103">
        <v>0.31866666666666665</v>
      </c>
      <c r="T330" s="103">
        <v>7.0999999999999994E-2</v>
      </c>
      <c r="U330" s="119"/>
      <c r="V330" s="119">
        <v>1.7999999999999999E-2</v>
      </c>
      <c r="W330" s="119"/>
      <c r="X330" s="103">
        <v>0.15966666666666665</v>
      </c>
      <c r="Y330" s="103">
        <v>5.3333333333333337E-2</v>
      </c>
    </row>
    <row r="331" spans="1:25" ht="11.25" customHeight="1">
      <c r="A331" s="13">
        <f t="shared" si="15"/>
        <v>429</v>
      </c>
      <c r="B331" s="12" t="s">
        <v>476</v>
      </c>
      <c r="C331" s="10">
        <v>7.5</v>
      </c>
      <c r="D331" s="10">
        <v>7.7</v>
      </c>
      <c r="E331" s="10">
        <v>1.2</v>
      </c>
      <c r="F331" s="15">
        <v>0.02</v>
      </c>
      <c r="G331" s="15">
        <v>0.27</v>
      </c>
      <c r="H331" s="15">
        <v>4.2699999999999996</v>
      </c>
      <c r="I331" s="15">
        <v>2.82</v>
      </c>
      <c r="J331" s="15">
        <v>0.03</v>
      </c>
      <c r="K331" s="15"/>
      <c r="L331" s="15"/>
      <c r="M331" s="14">
        <f t="shared" si="16"/>
        <v>429</v>
      </c>
      <c r="N331" s="15"/>
      <c r="O331" s="15">
        <v>0.31</v>
      </c>
      <c r="P331" s="15">
        <v>7.14</v>
      </c>
      <c r="Q331" s="15">
        <v>0.13</v>
      </c>
      <c r="R331" s="15">
        <v>1.03</v>
      </c>
      <c r="S331" s="15">
        <v>0.03</v>
      </c>
      <c r="T331" s="15">
        <v>0.03</v>
      </c>
      <c r="U331" s="15"/>
      <c r="V331" s="15"/>
      <c r="W331" s="15"/>
      <c r="X331" s="15">
        <v>0.09</v>
      </c>
      <c r="Y331" s="15"/>
    </row>
    <row r="332" spans="1:25" ht="11.25" customHeight="1">
      <c r="A332" s="13">
        <f t="shared" si="15"/>
        <v>430</v>
      </c>
      <c r="B332" s="12" t="s">
        <v>477</v>
      </c>
      <c r="C332" s="10">
        <v>11.8</v>
      </c>
      <c r="D332" s="10">
        <v>13.9</v>
      </c>
      <c r="E332" s="10">
        <v>3.1</v>
      </c>
      <c r="F332" s="15"/>
      <c r="G332" s="15">
        <v>0.34</v>
      </c>
      <c r="H332" s="15">
        <v>7.1</v>
      </c>
      <c r="I332" s="15">
        <v>4.16</v>
      </c>
      <c r="J332" s="15">
        <v>0.06</v>
      </c>
      <c r="K332" s="15"/>
      <c r="L332" s="15"/>
      <c r="M332" s="14">
        <f t="shared" si="16"/>
        <v>430</v>
      </c>
      <c r="N332" s="15"/>
      <c r="O332" s="15">
        <v>0.63</v>
      </c>
      <c r="P332" s="15">
        <v>12.9</v>
      </c>
      <c r="Q332" s="15">
        <v>0.23</v>
      </c>
      <c r="R332" s="15">
        <v>2.75</v>
      </c>
      <c r="S332" s="15">
        <v>0.12</v>
      </c>
      <c r="T332" s="15">
        <v>0.09</v>
      </c>
      <c r="U332" s="15"/>
      <c r="V332" s="15"/>
      <c r="W332" s="15"/>
      <c r="X332" s="15">
        <v>0.06</v>
      </c>
      <c r="Y332" s="15"/>
    </row>
    <row r="333" spans="1:25" ht="11.25" customHeight="1">
      <c r="A333" s="13">
        <f t="shared" si="15"/>
        <v>431</v>
      </c>
      <c r="B333" s="12" t="s">
        <v>478</v>
      </c>
      <c r="C333" s="10">
        <v>7.4</v>
      </c>
      <c r="D333" s="10">
        <v>8.3000000000000007</v>
      </c>
      <c r="E333" s="10">
        <v>2.2999999999999998</v>
      </c>
      <c r="F333" s="15">
        <v>0.02</v>
      </c>
      <c r="G333" s="15">
        <v>0.28000000000000003</v>
      </c>
      <c r="H333" s="15">
        <v>4.59</v>
      </c>
      <c r="I333" s="15">
        <v>2.42</v>
      </c>
      <c r="J333" s="15">
        <v>0.03</v>
      </c>
      <c r="K333" s="15"/>
      <c r="L333" s="15"/>
      <c r="M333" s="14">
        <f t="shared" si="16"/>
        <v>431</v>
      </c>
      <c r="N333" s="15"/>
      <c r="O333" s="15">
        <v>0.45</v>
      </c>
      <c r="P333" s="15">
        <v>7.64</v>
      </c>
      <c r="Q333" s="15">
        <v>0.12</v>
      </c>
      <c r="R333" s="15">
        <v>2.11</v>
      </c>
      <c r="S333" s="15">
        <v>0.09</v>
      </c>
      <c r="T333" s="15">
        <v>0.08</v>
      </c>
      <c r="U333" s="15"/>
      <c r="V333" s="15"/>
      <c r="W333" s="15"/>
      <c r="X333" s="15"/>
      <c r="Y333" s="15"/>
    </row>
    <row r="334" spans="1:25" ht="11.25" customHeight="1">
      <c r="A334" s="13">
        <f t="shared" si="15"/>
        <v>432</v>
      </c>
      <c r="B334" s="12" t="s">
        <v>479</v>
      </c>
      <c r="C334" s="10">
        <v>2.6</v>
      </c>
      <c r="D334" s="10">
        <v>2.9</v>
      </c>
      <c r="E334" s="10">
        <v>0.7</v>
      </c>
      <c r="F334" s="15"/>
      <c r="G334" s="15">
        <v>0.08</v>
      </c>
      <c r="H334" s="15">
        <v>1.54</v>
      </c>
      <c r="I334" s="15">
        <v>0.97</v>
      </c>
      <c r="J334" s="15">
        <v>0.01</v>
      </c>
      <c r="K334" s="15"/>
      <c r="L334" s="15"/>
      <c r="M334" s="14">
        <f t="shared" si="16"/>
        <v>432</v>
      </c>
      <c r="N334" s="15"/>
      <c r="O334" s="15">
        <v>0.11</v>
      </c>
      <c r="P334" s="15">
        <v>2.63</v>
      </c>
      <c r="Q334" s="15">
        <v>0.16</v>
      </c>
      <c r="R334" s="15">
        <v>0.55000000000000004</v>
      </c>
      <c r="S334" s="15">
        <v>7.0000000000000007E-2</v>
      </c>
      <c r="T334" s="15">
        <v>0.02</v>
      </c>
      <c r="U334" s="15"/>
      <c r="V334" s="15"/>
      <c r="W334" s="15"/>
      <c r="X334" s="15">
        <v>0.02</v>
      </c>
      <c r="Y334" s="15"/>
    </row>
    <row r="335" spans="1:25" ht="11.25" customHeight="1">
      <c r="A335" s="13">
        <f t="shared" si="15"/>
        <v>433</v>
      </c>
      <c r="B335" s="12" t="s">
        <v>480</v>
      </c>
      <c r="C335" s="10">
        <v>3.3</v>
      </c>
      <c r="D335" s="10">
        <v>3.7</v>
      </c>
      <c r="E335" s="10">
        <v>1</v>
      </c>
      <c r="F335" s="15">
        <v>0.01</v>
      </c>
      <c r="G335" s="15">
        <v>0.12</v>
      </c>
      <c r="H335" s="15">
        <v>2.08</v>
      </c>
      <c r="I335" s="15">
        <v>1</v>
      </c>
      <c r="J335" s="15">
        <v>0.02</v>
      </c>
      <c r="K335" s="15"/>
      <c r="L335" s="15"/>
      <c r="M335" s="14">
        <f t="shared" si="16"/>
        <v>433</v>
      </c>
      <c r="N335" s="15"/>
      <c r="O335" s="15">
        <v>0.22</v>
      </c>
      <c r="P335" s="15">
        <v>3.39</v>
      </c>
      <c r="Q335" s="15">
        <v>0.06</v>
      </c>
      <c r="R335" s="15">
        <v>0.88</v>
      </c>
      <c r="S335" s="15">
        <v>0.04</v>
      </c>
      <c r="T335" s="15">
        <v>0.05</v>
      </c>
      <c r="U335" s="15"/>
      <c r="V335" s="15"/>
      <c r="W335" s="15"/>
      <c r="X335" s="15"/>
      <c r="Y335" s="15"/>
    </row>
    <row r="336" spans="1:25" ht="11.25" customHeight="1">
      <c r="A336" s="13">
        <f t="shared" si="15"/>
        <v>434</v>
      </c>
      <c r="B336" s="12" t="s">
        <v>481</v>
      </c>
      <c r="C336" s="10">
        <v>7.3</v>
      </c>
      <c r="D336" s="10">
        <v>11.2</v>
      </c>
      <c r="E336" s="10">
        <v>2.8</v>
      </c>
      <c r="F336" s="15">
        <v>0.02</v>
      </c>
      <c r="G336" s="15">
        <v>0.33</v>
      </c>
      <c r="H336" s="15">
        <v>4.99</v>
      </c>
      <c r="I336" s="15">
        <v>1.84</v>
      </c>
      <c r="J336" s="15">
        <v>0.03</v>
      </c>
      <c r="K336" s="15"/>
      <c r="L336" s="15"/>
      <c r="M336" s="14">
        <f t="shared" si="16"/>
        <v>434</v>
      </c>
      <c r="N336" s="15"/>
      <c r="O336" s="15">
        <v>0.9</v>
      </c>
      <c r="P336" s="15">
        <v>10.15</v>
      </c>
      <c r="Q336" s="15">
        <v>0.19</v>
      </c>
      <c r="R336" s="15">
        <v>2.58</v>
      </c>
      <c r="S336" s="15">
        <v>0.11</v>
      </c>
      <c r="T336" s="15">
        <v>0.09</v>
      </c>
      <c r="U336" s="15"/>
      <c r="V336" s="15"/>
      <c r="W336" s="15"/>
      <c r="X336" s="15"/>
      <c r="Y336" s="15" t="s">
        <v>147</v>
      </c>
    </row>
    <row r="337" spans="1:79" ht="11.25" customHeight="1">
      <c r="A337" s="13">
        <f t="shared" si="15"/>
        <v>435</v>
      </c>
      <c r="B337" s="12" t="s">
        <v>482</v>
      </c>
      <c r="C337" s="10">
        <v>4.8</v>
      </c>
      <c r="D337" s="10">
        <v>6.4</v>
      </c>
      <c r="E337" s="10">
        <v>1.9</v>
      </c>
      <c r="F337" s="15"/>
      <c r="G337" s="15">
        <v>0.15</v>
      </c>
      <c r="H337" s="15">
        <v>2.96</v>
      </c>
      <c r="I337" s="15">
        <v>1.59</v>
      </c>
      <c r="J337" s="15">
        <v>0.03</v>
      </c>
      <c r="K337" s="15"/>
      <c r="L337" s="15"/>
      <c r="M337" s="14">
        <f t="shared" si="16"/>
        <v>435</v>
      </c>
      <c r="N337" s="15"/>
      <c r="O337" s="15">
        <v>0.28999999999999998</v>
      </c>
      <c r="P337" s="15">
        <v>5.91</v>
      </c>
      <c r="Q337" s="15">
        <v>0.11</v>
      </c>
      <c r="R337" s="15">
        <v>1.66</v>
      </c>
      <c r="S337" s="15">
        <v>0.05</v>
      </c>
      <c r="T337" s="15">
        <v>0.11</v>
      </c>
      <c r="U337" s="15"/>
      <c r="V337" s="15"/>
      <c r="W337" s="15"/>
      <c r="X337" s="15"/>
      <c r="Y337" s="15"/>
    </row>
    <row r="338" spans="1:79" ht="11.25" customHeight="1">
      <c r="A338" s="13">
        <f t="shared" si="15"/>
        <v>436</v>
      </c>
      <c r="B338" s="12" t="s">
        <v>483</v>
      </c>
      <c r="C338" s="10">
        <v>4.2</v>
      </c>
      <c r="D338" s="10">
        <v>5</v>
      </c>
      <c r="E338" s="10">
        <v>1.7</v>
      </c>
      <c r="F338" s="15">
        <v>0.01</v>
      </c>
      <c r="G338" s="15">
        <v>0.16</v>
      </c>
      <c r="H338" s="15">
        <v>2.58</v>
      </c>
      <c r="I338" s="15">
        <v>1.29</v>
      </c>
      <c r="J338" s="15">
        <v>0.02</v>
      </c>
      <c r="K338" s="15">
        <v>0.02</v>
      </c>
      <c r="L338" s="15"/>
      <c r="M338" s="14">
        <f t="shared" si="16"/>
        <v>436</v>
      </c>
      <c r="N338" s="15"/>
      <c r="O338" s="15">
        <v>0.26</v>
      </c>
      <c r="P338" s="15">
        <v>4.6399999999999997</v>
      </c>
      <c r="Q338" s="15">
        <v>0.09</v>
      </c>
      <c r="R338" s="15">
        <v>1.51</v>
      </c>
      <c r="S338" s="15">
        <v>0.06</v>
      </c>
      <c r="T338" s="15">
        <v>0.08</v>
      </c>
      <c r="U338" s="15"/>
      <c r="V338" s="15"/>
      <c r="W338" s="15"/>
      <c r="X338" s="15"/>
      <c r="Y338" s="15"/>
    </row>
    <row r="339" spans="1:79" ht="11.25" customHeight="1">
      <c r="A339" s="13">
        <f>A338+1</f>
        <v>437</v>
      </c>
      <c r="B339" s="12" t="s">
        <v>484</v>
      </c>
      <c r="C339" s="10">
        <v>11.6</v>
      </c>
      <c r="D339" s="10">
        <v>16.7</v>
      </c>
      <c r="E339" s="10">
        <v>4.3</v>
      </c>
      <c r="F339" s="15"/>
      <c r="G339" s="15">
        <v>0.37</v>
      </c>
      <c r="H339" s="15">
        <v>7.37</v>
      </c>
      <c r="I339" s="15">
        <v>3.58</v>
      </c>
      <c r="J339" s="15">
        <v>7.0000000000000007E-2</v>
      </c>
      <c r="K339" s="15"/>
      <c r="L339" s="15"/>
      <c r="M339" s="14">
        <f t="shared" si="16"/>
        <v>437</v>
      </c>
      <c r="N339" s="15"/>
      <c r="O339" s="15">
        <v>0.78</v>
      </c>
      <c r="P339" s="15">
        <v>15.49</v>
      </c>
      <c r="Q339" s="15">
        <v>0.3</v>
      </c>
      <c r="R339" s="15">
        <v>3.85</v>
      </c>
      <c r="S339" s="15">
        <v>0.16</v>
      </c>
      <c r="T339" s="15">
        <v>7.0000000000000007E-2</v>
      </c>
      <c r="U339" s="15"/>
      <c r="V339" s="15"/>
      <c r="W339" s="15"/>
      <c r="X339" s="15">
        <v>7.0000000000000007E-2</v>
      </c>
      <c r="Y339" s="15"/>
    </row>
    <row r="340" spans="1:79" s="98" customFormat="1" ht="11.25" customHeight="1">
      <c r="A340" s="96">
        <f>A339+1</f>
        <v>438</v>
      </c>
      <c r="B340" s="98" t="s">
        <v>638</v>
      </c>
      <c r="C340" s="107">
        <v>1.9466666666666665</v>
      </c>
      <c r="D340" s="107">
        <v>2.5833333333333335</v>
      </c>
      <c r="E340" s="107">
        <v>0.9966666666666667</v>
      </c>
      <c r="F340" s="119"/>
      <c r="G340" s="119">
        <v>0.06</v>
      </c>
      <c r="H340" s="119">
        <v>1.2233333333333334</v>
      </c>
      <c r="I340" s="119">
        <v>0.63</v>
      </c>
      <c r="J340" s="119">
        <v>0.01</v>
      </c>
      <c r="K340" s="119"/>
      <c r="L340" s="119"/>
      <c r="M340" s="14">
        <f t="shared" si="16"/>
        <v>438</v>
      </c>
      <c r="N340" s="119"/>
      <c r="O340" s="119">
        <v>0.13</v>
      </c>
      <c r="P340" s="119">
        <v>2.3866666666666663</v>
      </c>
      <c r="Q340" s="119">
        <v>5.3333333333333337E-2</v>
      </c>
      <c r="R340" s="119">
        <v>0.86666666666666659</v>
      </c>
      <c r="S340" s="119">
        <v>3.6666666666666674E-2</v>
      </c>
      <c r="T340" s="119">
        <v>4.3333333333333335E-2</v>
      </c>
      <c r="U340" s="119"/>
      <c r="V340" s="119"/>
      <c r="W340" s="119"/>
      <c r="X340" s="119">
        <v>0.01</v>
      </c>
      <c r="Y340" s="119"/>
    </row>
    <row r="341" spans="1:79" s="98" customFormat="1" ht="11.25" customHeight="1">
      <c r="A341" s="96">
        <f t="shared" ref="A341:A347" si="17">A340+1</f>
        <v>439</v>
      </c>
      <c r="B341" s="98" t="s">
        <v>639</v>
      </c>
      <c r="C341" s="107">
        <v>0.8566666666666668</v>
      </c>
      <c r="D341" s="107">
        <v>1.1299999999999999</v>
      </c>
      <c r="E341" s="107">
        <v>0.46</v>
      </c>
      <c r="F341" s="119"/>
      <c r="G341" s="119">
        <v>2.6666666666666668E-2</v>
      </c>
      <c r="H341" s="119">
        <v>0.54666666666666663</v>
      </c>
      <c r="I341" s="119">
        <v>0.27</v>
      </c>
      <c r="J341" s="119"/>
      <c r="K341" s="119"/>
      <c r="L341" s="119"/>
      <c r="M341" s="14">
        <f t="shared" si="16"/>
        <v>439</v>
      </c>
      <c r="N341" s="119"/>
      <c r="O341" s="119">
        <v>6.6666666666666666E-2</v>
      </c>
      <c r="P341" s="119">
        <v>1.0433333333333332</v>
      </c>
      <c r="Q341" s="119">
        <v>1.6666666666666666E-2</v>
      </c>
      <c r="R341" s="119">
        <v>0.38333333333333336</v>
      </c>
      <c r="S341" s="119">
        <v>1.3333333333333334E-2</v>
      </c>
      <c r="T341" s="119">
        <v>0.04</v>
      </c>
      <c r="U341" s="119"/>
      <c r="V341" s="119"/>
      <c r="W341" s="119"/>
      <c r="X341" s="119"/>
      <c r="Y341" s="119"/>
    </row>
    <row r="342" spans="1:79" s="98" customFormat="1" ht="11.25" customHeight="1">
      <c r="A342" s="96">
        <f t="shared" si="17"/>
        <v>440</v>
      </c>
      <c r="B342" s="98" t="s">
        <v>77</v>
      </c>
      <c r="C342" s="107">
        <v>1.232</v>
      </c>
      <c r="D342" s="107">
        <v>0.94700000000000006</v>
      </c>
      <c r="E342" s="107">
        <v>0.27399999999999997</v>
      </c>
      <c r="F342" s="119"/>
      <c r="G342" s="103">
        <v>7.6666666666666661E-2</v>
      </c>
      <c r="H342" s="103">
        <v>0.68066666666666664</v>
      </c>
      <c r="I342" s="103">
        <v>0.43333333333333335</v>
      </c>
      <c r="J342" s="119"/>
      <c r="K342" s="119"/>
      <c r="L342" s="119"/>
      <c r="M342" s="14">
        <f t="shared" si="16"/>
        <v>440</v>
      </c>
      <c r="N342" s="119"/>
      <c r="O342" s="103">
        <v>6.3333333333333339E-2</v>
      </c>
      <c r="P342" s="119">
        <v>0.8736666666666667</v>
      </c>
      <c r="Q342" s="119"/>
      <c r="R342" s="103">
        <v>0.25066666666666665</v>
      </c>
      <c r="S342" s="103">
        <v>2.3333333333333334E-2</v>
      </c>
      <c r="T342" s="119"/>
      <c r="U342" s="119"/>
      <c r="V342" s="119" t="s">
        <v>36</v>
      </c>
      <c r="W342" s="119"/>
      <c r="X342" s="103">
        <v>6.0666666666666667E-2</v>
      </c>
      <c r="Y342" s="119"/>
    </row>
    <row r="343" spans="1:79" s="2" customFormat="1" ht="11.25" customHeight="1">
      <c r="A343" s="96">
        <f t="shared" si="17"/>
        <v>441</v>
      </c>
      <c r="B343" s="2" t="s">
        <v>78</v>
      </c>
      <c r="C343" s="101">
        <v>0.64999999999999991</v>
      </c>
      <c r="D343" s="101">
        <v>0.69666666666666677</v>
      </c>
      <c r="E343" s="101">
        <v>0.28000000000000003</v>
      </c>
      <c r="F343" s="90"/>
      <c r="G343" s="106">
        <v>0.03</v>
      </c>
      <c r="H343" s="106">
        <v>0.35</v>
      </c>
      <c r="I343" s="106">
        <v>0.24</v>
      </c>
      <c r="J343" s="90"/>
      <c r="K343" s="90"/>
      <c r="L343" s="90"/>
      <c r="M343" s="14">
        <f t="shared" si="16"/>
        <v>441</v>
      </c>
      <c r="N343" s="90"/>
      <c r="O343" s="106">
        <v>5.6666666666666664E-2</v>
      </c>
      <c r="P343" s="119">
        <v>0.63333333333333341</v>
      </c>
      <c r="Q343" s="106">
        <v>6.6666666666666671E-3</v>
      </c>
      <c r="R343" s="106">
        <v>0.21</v>
      </c>
      <c r="S343" s="106">
        <v>0.03</v>
      </c>
      <c r="T343" s="106">
        <v>0.02</v>
      </c>
      <c r="U343" s="106">
        <v>0.01</v>
      </c>
      <c r="V343" s="119">
        <v>0.01</v>
      </c>
      <c r="W343" s="90"/>
      <c r="X343" s="106">
        <v>3.3333333333333333E-2</v>
      </c>
      <c r="Y343" s="90"/>
    </row>
    <row r="344" spans="1:79" s="98" customFormat="1" ht="11.25" customHeight="1">
      <c r="A344" s="96">
        <f t="shared" si="17"/>
        <v>442</v>
      </c>
      <c r="B344" s="98" t="s">
        <v>79</v>
      </c>
      <c r="C344" s="107">
        <v>4.5773333333333337</v>
      </c>
      <c r="D344" s="107">
        <v>5.0250000000000004</v>
      </c>
      <c r="E344" s="107">
        <v>4.9986666666666659</v>
      </c>
      <c r="F344" s="119"/>
      <c r="G344" s="103">
        <v>0.16133333333333333</v>
      </c>
      <c r="H344" s="103">
        <v>2.5023333333333331</v>
      </c>
      <c r="I344" s="103">
        <v>1.6766666666666665</v>
      </c>
      <c r="J344" s="103">
        <v>4.0333333333333332E-2</v>
      </c>
      <c r="K344" s="103">
        <v>4.5333333333333337E-2</v>
      </c>
      <c r="L344" s="103">
        <v>3.0333333333333334E-2</v>
      </c>
      <c r="M344" s="14">
        <f t="shared" si="16"/>
        <v>442</v>
      </c>
      <c r="N344" s="103">
        <v>2.5333333333333333E-2</v>
      </c>
      <c r="O344" s="103">
        <v>0.16633333333333333</v>
      </c>
      <c r="P344" s="119">
        <v>4.7476666666666665</v>
      </c>
      <c r="Q344" s="103">
        <v>4.5333333333333337E-2</v>
      </c>
      <c r="R344" s="103">
        <v>4.5456666666666665</v>
      </c>
      <c r="S344" s="103">
        <v>0.40766666666666662</v>
      </c>
      <c r="T344" s="103">
        <v>3.0333333333333334E-2</v>
      </c>
      <c r="U344" s="119"/>
      <c r="V344" s="119"/>
      <c r="W344" s="119"/>
      <c r="X344" s="103">
        <v>0.18133333333333335</v>
      </c>
      <c r="Y344" s="103">
        <v>7.5333333333333322E-2</v>
      </c>
    </row>
    <row r="345" spans="1:79" s="98" customFormat="1" ht="11.25" customHeight="1">
      <c r="A345" s="96">
        <f t="shared" si="17"/>
        <v>443</v>
      </c>
      <c r="B345" s="98" t="s">
        <v>13</v>
      </c>
      <c r="C345" s="99">
        <v>9.5733333333333341</v>
      </c>
      <c r="D345" s="99">
        <v>12.076666666666668</v>
      </c>
      <c r="E345" s="99">
        <v>4.666666666666667</v>
      </c>
      <c r="F345" s="119"/>
      <c r="G345" s="103">
        <v>0.33666666666666667</v>
      </c>
      <c r="H345" s="103">
        <v>5.78</v>
      </c>
      <c r="I345" s="103">
        <v>3.0933333333333337</v>
      </c>
      <c r="J345" s="103">
        <v>5.3333333333333337E-2</v>
      </c>
      <c r="K345" s="119"/>
      <c r="L345" s="119"/>
      <c r="M345" s="14">
        <f t="shared" si="16"/>
        <v>443</v>
      </c>
      <c r="N345" s="119"/>
      <c r="O345" s="103">
        <v>0.54666666666666675</v>
      </c>
      <c r="P345" s="119">
        <v>11.206666666666667</v>
      </c>
      <c r="Q345" s="103">
        <v>0.22666666666666666</v>
      </c>
      <c r="R345" s="103">
        <v>4.2266666666666666</v>
      </c>
      <c r="S345" s="103">
        <v>0.19</v>
      </c>
      <c r="T345" s="103">
        <v>0.03</v>
      </c>
      <c r="U345" s="119"/>
      <c r="V345" s="119"/>
      <c r="W345" s="119"/>
      <c r="X345" s="103">
        <v>0.10333333333333333</v>
      </c>
      <c r="Y345" s="119"/>
    </row>
    <row r="346" spans="1:79" ht="11.25" customHeight="1">
      <c r="A346" s="96">
        <f t="shared" si="17"/>
        <v>444</v>
      </c>
      <c r="B346" s="12" t="s">
        <v>485</v>
      </c>
      <c r="C346" s="10">
        <v>17.7</v>
      </c>
      <c r="D346" s="10">
        <v>20.100000000000001</v>
      </c>
      <c r="E346" s="10">
        <v>10.1</v>
      </c>
      <c r="F346" s="15">
        <v>0.06</v>
      </c>
      <c r="G346" s="15">
        <v>0.75</v>
      </c>
      <c r="H346" s="15">
        <v>11.42</v>
      </c>
      <c r="I346" s="15">
        <v>5.21</v>
      </c>
      <c r="J346" s="15">
        <v>0.09</v>
      </c>
      <c r="K346" s="15"/>
      <c r="L346" s="15"/>
      <c r="M346" s="14">
        <f t="shared" si="16"/>
        <v>444</v>
      </c>
      <c r="N346" s="15"/>
      <c r="O346" s="15">
        <v>0.98</v>
      </c>
      <c r="P346" s="15">
        <v>18.82</v>
      </c>
      <c r="Q346" s="15">
        <v>0.28000000000000003</v>
      </c>
      <c r="R346" s="15">
        <v>9.32</v>
      </c>
      <c r="S346" s="15">
        <v>0.68</v>
      </c>
      <c r="T346" s="15">
        <v>0.15</v>
      </c>
      <c r="U346" s="15"/>
      <c r="V346" s="15"/>
      <c r="W346" s="15"/>
      <c r="X346" s="15">
        <v>0.21</v>
      </c>
      <c r="Y346" s="15"/>
    </row>
    <row r="347" spans="1:79" ht="11.25" customHeight="1">
      <c r="A347" s="96">
        <f t="shared" si="17"/>
        <v>445</v>
      </c>
      <c r="B347" s="12" t="s">
        <v>486</v>
      </c>
      <c r="C347" s="10">
        <v>20</v>
      </c>
      <c r="D347" s="10">
        <v>26.2</v>
      </c>
      <c r="E347" s="10">
        <v>14.6</v>
      </c>
      <c r="F347" s="15"/>
      <c r="G347" s="15">
        <v>0.64</v>
      </c>
      <c r="H347" s="15">
        <v>12.89</v>
      </c>
      <c r="I347" s="15">
        <v>6.17</v>
      </c>
      <c r="J347" s="15">
        <v>0.12</v>
      </c>
      <c r="K347" s="15">
        <v>7.0000000000000007E-2</v>
      </c>
      <c r="L347" s="15"/>
      <c r="M347" s="14">
        <f t="shared" si="16"/>
        <v>445</v>
      </c>
      <c r="N347" s="15"/>
      <c r="O347" s="15">
        <v>1.02</v>
      </c>
      <c r="P347" s="15">
        <v>24.55</v>
      </c>
      <c r="Q347" s="15">
        <v>0.45</v>
      </c>
      <c r="R347" s="15">
        <v>12.93</v>
      </c>
      <c r="S347" s="15">
        <v>0.86</v>
      </c>
      <c r="T347" s="15"/>
      <c r="U347" s="15"/>
      <c r="V347" s="15">
        <v>0.06</v>
      </c>
      <c r="W347" s="15"/>
      <c r="X347" s="15">
        <v>0.33</v>
      </c>
      <c r="Y347" s="15">
        <v>0.25</v>
      </c>
    </row>
    <row r="348" spans="1:79" s="74" customFormat="1" ht="11.25" customHeight="1">
      <c r="B348" s="75"/>
      <c r="C348" s="76" t="s">
        <v>594</v>
      </c>
      <c r="D348" s="76" t="s">
        <v>595</v>
      </c>
      <c r="E348" s="76" t="s">
        <v>596</v>
      </c>
      <c r="F348" s="77"/>
      <c r="G348" s="77"/>
      <c r="H348" s="77"/>
      <c r="I348" s="77"/>
      <c r="J348" s="77"/>
      <c r="K348" s="77"/>
      <c r="L348" s="77"/>
      <c r="M348" s="8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129"/>
      <c r="BK348" s="129"/>
      <c r="BL348" s="129"/>
      <c r="BM348" s="129"/>
      <c r="BN348" s="129"/>
      <c r="BO348" s="129"/>
      <c r="BP348" s="129"/>
      <c r="BQ348" s="129"/>
      <c r="BR348" s="129"/>
      <c r="BS348" s="129"/>
      <c r="BT348" s="129"/>
      <c r="BU348" s="129"/>
      <c r="BV348" s="129"/>
      <c r="BW348" s="129"/>
      <c r="BX348" s="129"/>
      <c r="BY348" s="129"/>
      <c r="BZ348" s="129"/>
      <c r="CA348" s="129"/>
    </row>
    <row r="349" spans="1:79" s="80" customFormat="1" ht="11.25" customHeight="1">
      <c r="A349" s="45" t="s">
        <v>95</v>
      </c>
      <c r="B349" s="78" t="s">
        <v>105</v>
      </c>
      <c r="C349" s="37" t="s">
        <v>597</v>
      </c>
      <c r="D349" s="37" t="s">
        <v>598</v>
      </c>
      <c r="E349" s="37" t="s">
        <v>598</v>
      </c>
      <c r="F349" s="69" t="s">
        <v>599</v>
      </c>
      <c r="G349" s="69" t="s">
        <v>600</v>
      </c>
      <c r="H349" s="69" t="s">
        <v>601</v>
      </c>
      <c r="I349" s="69" t="s">
        <v>602</v>
      </c>
      <c r="J349" s="69" t="s">
        <v>603</v>
      </c>
      <c r="K349" s="69" t="s">
        <v>604</v>
      </c>
      <c r="L349" s="69" t="s">
        <v>605</v>
      </c>
      <c r="M349" s="14" t="str">
        <f>A349</f>
        <v>Número do</v>
      </c>
      <c r="N349" s="69" t="s">
        <v>606</v>
      </c>
      <c r="O349" s="69" t="s">
        <v>607</v>
      </c>
      <c r="P349" s="69" t="s">
        <v>608</v>
      </c>
      <c r="Q349" s="69" t="s">
        <v>609</v>
      </c>
      <c r="R349" s="79" t="s">
        <v>610</v>
      </c>
      <c r="S349" s="79" t="s">
        <v>611</v>
      </c>
      <c r="T349" s="69" t="s">
        <v>612</v>
      </c>
      <c r="U349" s="69" t="s">
        <v>613</v>
      </c>
      <c r="V349" s="69" t="s">
        <v>614</v>
      </c>
      <c r="W349" s="69" t="s">
        <v>615</v>
      </c>
      <c r="X349" s="69" t="s">
        <v>616</v>
      </c>
      <c r="Y349" s="69" t="s">
        <v>617</v>
      </c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</row>
    <row r="350" spans="1:79" s="125" customFormat="1" ht="11.25" customHeight="1">
      <c r="A350" s="84" t="s">
        <v>104</v>
      </c>
      <c r="B350" s="81"/>
      <c r="C350" s="82" t="s">
        <v>109</v>
      </c>
      <c r="D350" s="82" t="s">
        <v>109</v>
      </c>
      <c r="E350" s="82" t="s">
        <v>109</v>
      </c>
      <c r="F350" s="83" t="s">
        <v>109</v>
      </c>
      <c r="G350" s="83" t="s">
        <v>109</v>
      </c>
      <c r="H350" s="83" t="s">
        <v>109</v>
      </c>
      <c r="I350" s="83" t="s">
        <v>109</v>
      </c>
      <c r="J350" s="83" t="s">
        <v>109</v>
      </c>
      <c r="K350" s="83" t="s">
        <v>109</v>
      </c>
      <c r="L350" s="83" t="s">
        <v>109</v>
      </c>
      <c r="M350" s="19" t="str">
        <f>A350</f>
        <v>Alimento</v>
      </c>
      <c r="N350" s="83" t="s">
        <v>109</v>
      </c>
      <c r="O350" s="83" t="s">
        <v>109</v>
      </c>
      <c r="P350" s="83" t="s">
        <v>109</v>
      </c>
      <c r="Q350" s="83" t="s">
        <v>109</v>
      </c>
      <c r="R350" s="83" t="s">
        <v>109</v>
      </c>
      <c r="S350" s="83" t="s">
        <v>109</v>
      </c>
      <c r="T350" s="83" t="s">
        <v>109</v>
      </c>
      <c r="U350" s="83" t="s">
        <v>109</v>
      </c>
      <c r="V350" s="83" t="s">
        <v>109</v>
      </c>
      <c r="W350" s="83" t="s">
        <v>109</v>
      </c>
      <c r="X350" s="83" t="s">
        <v>109</v>
      </c>
      <c r="Y350" s="83" t="s">
        <v>109</v>
      </c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80"/>
      <c r="AO350" s="80"/>
      <c r="AP350" s="80"/>
      <c r="AQ350" s="80"/>
      <c r="AR350" s="80"/>
      <c r="AS350" s="80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0"/>
      <c r="CA350" s="80"/>
    </row>
    <row r="351" spans="1:79" ht="11.25" customHeight="1">
      <c r="C351" s="10"/>
      <c r="D351" s="10"/>
      <c r="E351" s="10"/>
      <c r="F351" s="15"/>
      <c r="G351" s="15"/>
      <c r="H351" s="15"/>
      <c r="I351" s="15"/>
      <c r="J351" s="15"/>
      <c r="K351" s="15"/>
      <c r="L351" s="15"/>
      <c r="M351" s="14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spans="1:79" ht="11.25" customHeight="1">
      <c r="A352" s="150" t="s">
        <v>487</v>
      </c>
      <c r="B352" s="150"/>
      <c r="C352" s="10"/>
      <c r="D352" s="10"/>
      <c r="E352" s="10"/>
      <c r="F352" s="15"/>
      <c r="G352" s="15"/>
      <c r="H352" s="15"/>
      <c r="I352" s="15"/>
      <c r="J352" s="15"/>
      <c r="K352" s="15"/>
      <c r="L352" s="15"/>
      <c r="M352" s="14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spans="1:25" ht="11.25" customHeight="1">
      <c r="A353" s="13">
        <f>A347+1</f>
        <v>446</v>
      </c>
      <c r="B353" s="12" t="s">
        <v>488</v>
      </c>
      <c r="C353" s="10">
        <v>1.1000000000000001</v>
      </c>
      <c r="D353" s="10">
        <v>0.6</v>
      </c>
      <c r="E353" s="10" t="s">
        <v>36</v>
      </c>
      <c r="F353" s="15">
        <v>0.05</v>
      </c>
      <c r="G353" s="15">
        <v>0.19</v>
      </c>
      <c r="H353" s="15">
        <v>0.54</v>
      </c>
      <c r="I353" s="15">
        <v>0.25</v>
      </c>
      <c r="J353" s="15" t="s">
        <v>36</v>
      </c>
      <c r="K353" s="15" t="s">
        <v>36</v>
      </c>
      <c r="L353" s="15"/>
      <c r="M353" s="14">
        <f t="shared" si="16"/>
        <v>446</v>
      </c>
      <c r="N353" s="15">
        <v>0.01</v>
      </c>
      <c r="O353" s="15">
        <v>0.02</v>
      </c>
      <c r="P353" s="15">
        <v>0.53</v>
      </c>
      <c r="Q353" s="15">
        <v>0.01</v>
      </c>
      <c r="R353" s="15">
        <v>0.03</v>
      </c>
      <c r="S353" s="15">
        <v>0.02</v>
      </c>
      <c r="T353" s="15" t="s">
        <v>36</v>
      </c>
      <c r="U353" s="15"/>
      <c r="V353" s="15"/>
      <c r="W353" s="15"/>
      <c r="X353" s="15">
        <v>0.06</v>
      </c>
      <c r="Y353" s="15" t="s">
        <v>36</v>
      </c>
    </row>
    <row r="354" spans="1:25" s="98" customFormat="1" ht="11.25" customHeight="1">
      <c r="A354" s="96">
        <f>A353+1</f>
        <v>447</v>
      </c>
      <c r="B354" s="111" t="s">
        <v>4</v>
      </c>
      <c r="C354" s="99">
        <v>11.82</v>
      </c>
      <c r="D354" s="99">
        <v>5.0999999999999996</v>
      </c>
      <c r="E354" s="99">
        <v>0.45</v>
      </c>
      <c r="F354" s="103">
        <v>0.49</v>
      </c>
      <c r="G354" s="103">
        <v>1.91</v>
      </c>
      <c r="H354" s="103">
        <v>5.58</v>
      </c>
      <c r="I354" s="103">
        <v>2.3833333333333333</v>
      </c>
      <c r="J354" s="103">
        <v>0.04</v>
      </c>
      <c r="K354" s="119"/>
      <c r="L354" s="119"/>
      <c r="M354" s="14">
        <f t="shared" si="16"/>
        <v>447</v>
      </c>
      <c r="N354" s="103">
        <v>0.18333333333333335</v>
      </c>
      <c r="O354" s="103">
        <v>0.36333333333333329</v>
      </c>
      <c r="P354" s="119">
        <v>4.5033333333333339</v>
      </c>
      <c r="Q354" s="119"/>
      <c r="R354" s="103">
        <v>0.32666666666666666</v>
      </c>
      <c r="S354" s="103">
        <v>7.0000000000000007E-2</v>
      </c>
      <c r="T354" s="119"/>
      <c r="U354" s="119"/>
      <c r="V354" s="119"/>
      <c r="W354" s="119"/>
      <c r="X354" s="103">
        <v>0.63</v>
      </c>
      <c r="Y354" s="119"/>
    </row>
    <row r="355" spans="1:25" ht="11.25" customHeight="1">
      <c r="A355" s="96">
        <f t="shared" ref="A355:A373" si="18">A354+1</f>
        <v>448</v>
      </c>
      <c r="B355" s="12" t="s">
        <v>489</v>
      </c>
      <c r="C355" s="10">
        <v>1.8</v>
      </c>
      <c r="D355" s="10">
        <v>0.9</v>
      </c>
      <c r="E355" s="10">
        <v>0.1</v>
      </c>
      <c r="F355" s="15">
        <v>7.0000000000000007E-2</v>
      </c>
      <c r="G355" s="15">
        <v>0.3</v>
      </c>
      <c r="H355" s="15">
        <v>0.91</v>
      </c>
      <c r="I355" s="15">
        <v>0.4</v>
      </c>
      <c r="J355" s="15">
        <v>0.01</v>
      </c>
      <c r="K355" s="15" t="s">
        <v>36</v>
      </c>
      <c r="L355" s="15" t="s">
        <v>36</v>
      </c>
      <c r="M355" s="14">
        <f t="shared" si="16"/>
        <v>448</v>
      </c>
      <c r="N355" s="15">
        <v>0.02</v>
      </c>
      <c r="O355" s="15">
        <v>0.04</v>
      </c>
      <c r="P355" s="15">
        <v>0.83</v>
      </c>
      <c r="Q355" s="15">
        <v>0.01</v>
      </c>
      <c r="R355" s="15">
        <v>0.06</v>
      </c>
      <c r="S355" s="15">
        <v>0.03</v>
      </c>
      <c r="T355" s="15" t="s">
        <v>36</v>
      </c>
      <c r="U355" s="15"/>
      <c r="V355" s="15" t="s">
        <v>36</v>
      </c>
      <c r="W355" s="15" t="s">
        <v>36</v>
      </c>
      <c r="X355" s="15"/>
      <c r="Y355" s="15"/>
    </row>
    <row r="356" spans="1:25" ht="11.25" customHeight="1">
      <c r="A356" s="96">
        <f t="shared" si="18"/>
        <v>449</v>
      </c>
      <c r="B356" s="12" t="s">
        <v>490</v>
      </c>
      <c r="C356" s="10">
        <v>0.2</v>
      </c>
      <c r="D356" s="10">
        <v>0.1</v>
      </c>
      <c r="E356" s="10" t="s">
        <v>147</v>
      </c>
      <c r="F356" s="15">
        <v>0.01</v>
      </c>
      <c r="G356" s="15">
        <v>0.03</v>
      </c>
      <c r="H356" s="15">
        <v>0.1</v>
      </c>
      <c r="I356" s="15">
        <v>0.05</v>
      </c>
      <c r="J356" s="15"/>
      <c r="K356" s="15"/>
      <c r="L356" s="15"/>
      <c r="M356" s="14">
        <f t="shared" si="16"/>
        <v>449</v>
      </c>
      <c r="N356" s="15"/>
      <c r="O356" s="15" t="s">
        <v>147</v>
      </c>
      <c r="P356" s="15">
        <v>0.09</v>
      </c>
      <c r="Q356" s="15" t="s">
        <v>147</v>
      </c>
      <c r="R356" s="15" t="s">
        <v>36</v>
      </c>
      <c r="S356" s="15"/>
      <c r="T356" s="15"/>
      <c r="U356" s="15"/>
      <c r="V356" s="15"/>
      <c r="W356" s="15"/>
      <c r="X356" s="15">
        <v>0.01</v>
      </c>
      <c r="Y356" s="15"/>
    </row>
    <row r="357" spans="1:25" ht="11.25" customHeight="1">
      <c r="A357" s="96">
        <v>451</v>
      </c>
      <c r="B357" s="12" t="s">
        <v>492</v>
      </c>
      <c r="C357" s="10">
        <v>1.4</v>
      </c>
      <c r="D357" s="10">
        <v>0.7</v>
      </c>
      <c r="E357" s="10">
        <v>0.1</v>
      </c>
      <c r="F357" s="15">
        <v>7.0000000000000007E-2</v>
      </c>
      <c r="G357" s="15">
        <v>0.26</v>
      </c>
      <c r="H357" s="15">
        <v>0.7</v>
      </c>
      <c r="I357" s="15">
        <v>0.28999999999999998</v>
      </c>
      <c r="J357" s="15" t="s">
        <v>36</v>
      </c>
      <c r="K357" s="15"/>
      <c r="L357" s="15"/>
      <c r="M357" s="14">
        <f t="shared" si="16"/>
        <v>451</v>
      </c>
      <c r="N357" s="15">
        <v>0.01</v>
      </c>
      <c r="O357" s="15">
        <v>0.03</v>
      </c>
      <c r="P357" s="15">
        <v>0.62</v>
      </c>
      <c r="Q357" s="15" t="s">
        <v>36</v>
      </c>
      <c r="R357" s="15">
        <v>0.05</v>
      </c>
      <c r="S357" s="15">
        <v>0.02</v>
      </c>
      <c r="T357" s="15" t="s">
        <v>36</v>
      </c>
      <c r="U357" s="15"/>
      <c r="V357" s="15" t="s">
        <v>36</v>
      </c>
      <c r="W357" s="15" t="s">
        <v>36</v>
      </c>
      <c r="X357" s="15"/>
      <c r="Y357" s="15"/>
    </row>
    <row r="358" spans="1:25" ht="11.25" customHeight="1">
      <c r="A358" s="96">
        <f t="shared" si="18"/>
        <v>452</v>
      </c>
      <c r="B358" s="12" t="s">
        <v>493</v>
      </c>
      <c r="C358" s="10">
        <v>1.4</v>
      </c>
      <c r="D358" s="10">
        <v>0.6</v>
      </c>
      <c r="E358" s="10">
        <v>0.1</v>
      </c>
      <c r="F358" s="15">
        <v>0.06</v>
      </c>
      <c r="G358" s="15">
        <v>0.25</v>
      </c>
      <c r="H358" s="15">
        <v>0.7</v>
      </c>
      <c r="I358" s="15">
        <v>0.28999999999999998</v>
      </c>
      <c r="J358" s="15" t="s">
        <v>36</v>
      </c>
      <c r="K358" s="15" t="s">
        <v>36</v>
      </c>
      <c r="L358" s="15"/>
      <c r="M358" s="14">
        <f t="shared" si="16"/>
        <v>452</v>
      </c>
      <c r="N358" s="15">
        <v>0.01</v>
      </c>
      <c r="O358" s="15">
        <v>0.03</v>
      </c>
      <c r="P358" s="15">
        <v>0.59</v>
      </c>
      <c r="Q358" s="15" t="s">
        <v>36</v>
      </c>
      <c r="R358" s="15">
        <v>0.04</v>
      </c>
      <c r="S358" s="15">
        <v>0.02</v>
      </c>
      <c r="T358" s="15" t="s">
        <v>36</v>
      </c>
      <c r="U358" s="15"/>
      <c r="V358" s="15"/>
      <c r="W358" s="15"/>
      <c r="X358" s="15">
        <v>0.06</v>
      </c>
      <c r="Y358" s="15" t="s">
        <v>36</v>
      </c>
    </row>
    <row r="359" spans="1:25" ht="11.25" customHeight="1">
      <c r="A359" s="96">
        <f t="shared" si="18"/>
        <v>453</v>
      </c>
      <c r="B359" s="12" t="s">
        <v>495</v>
      </c>
      <c r="C359" s="10">
        <v>4.2</v>
      </c>
      <c r="D359" s="10">
        <v>1.7</v>
      </c>
      <c r="E359" s="10">
        <v>0.2</v>
      </c>
      <c r="F359" s="15">
        <v>0.17</v>
      </c>
      <c r="G359" s="15">
        <v>0.73</v>
      </c>
      <c r="H359" s="15">
        <v>2.1</v>
      </c>
      <c r="I359" s="15">
        <v>0.82</v>
      </c>
      <c r="J359" s="15">
        <v>0.01</v>
      </c>
      <c r="K359" s="15"/>
      <c r="L359" s="15"/>
      <c r="M359" s="14">
        <f t="shared" si="16"/>
        <v>453</v>
      </c>
      <c r="N359" s="15"/>
      <c r="O359" s="15">
        <v>0.14000000000000001</v>
      </c>
      <c r="P359" s="15">
        <v>1.47</v>
      </c>
      <c r="Q359" s="15">
        <v>0.02</v>
      </c>
      <c r="R359" s="15">
        <v>0.1</v>
      </c>
      <c r="S359" s="15">
        <v>0.04</v>
      </c>
      <c r="T359" s="15"/>
      <c r="U359" s="15"/>
      <c r="V359" s="15"/>
      <c r="W359" s="15"/>
      <c r="X359" s="15">
        <v>0.2</v>
      </c>
      <c r="Y359" s="15">
        <v>0.03</v>
      </c>
    </row>
    <row r="360" spans="1:25" ht="11.25" customHeight="1">
      <c r="A360" s="96">
        <f t="shared" si="18"/>
        <v>454</v>
      </c>
      <c r="B360" s="12" t="s">
        <v>496</v>
      </c>
      <c r="C360" s="10">
        <v>2.4</v>
      </c>
      <c r="D360" s="10">
        <v>0.8</v>
      </c>
      <c r="E360" s="10">
        <v>0.1</v>
      </c>
      <c r="F360" s="15">
        <v>0.1</v>
      </c>
      <c r="G360" s="15">
        <v>0.28999999999999998</v>
      </c>
      <c r="H360" s="15">
        <v>1</v>
      </c>
      <c r="I360" s="15">
        <v>0.6</v>
      </c>
      <c r="J360" s="15">
        <v>0.01</v>
      </c>
      <c r="K360" s="15" t="s">
        <v>36</v>
      </c>
      <c r="L360" s="15"/>
      <c r="M360" s="14">
        <f t="shared" si="16"/>
        <v>454</v>
      </c>
      <c r="N360" s="15"/>
      <c r="O360" s="15">
        <v>0.03</v>
      </c>
      <c r="P360" s="15">
        <v>0.79</v>
      </c>
      <c r="Q360" s="15" t="s">
        <v>147</v>
      </c>
      <c r="R360" s="15">
        <v>0.11</v>
      </c>
      <c r="S360" s="15">
        <v>0.01</v>
      </c>
      <c r="T360" s="15">
        <v>0.01</v>
      </c>
      <c r="U360" s="15"/>
      <c r="V360" s="15"/>
      <c r="W360" s="15"/>
      <c r="X360" s="15">
        <v>0.1</v>
      </c>
      <c r="Y360" s="15">
        <v>0.02</v>
      </c>
    </row>
    <row r="361" spans="1:25" ht="11.25" customHeight="1">
      <c r="A361" s="96">
        <f t="shared" si="18"/>
        <v>455</v>
      </c>
      <c r="B361" s="12" t="s">
        <v>497</v>
      </c>
      <c r="C361" s="10">
        <v>1.1000000000000001</v>
      </c>
      <c r="D361" s="10">
        <v>0.6</v>
      </c>
      <c r="E361" s="10">
        <v>0.1</v>
      </c>
      <c r="F361" s="15">
        <v>0.03</v>
      </c>
      <c r="G361" s="15">
        <v>0.14000000000000001</v>
      </c>
      <c r="H361" s="15">
        <v>0.53</v>
      </c>
      <c r="I361" s="15">
        <v>0.28999999999999998</v>
      </c>
      <c r="J361" s="15">
        <v>0.01</v>
      </c>
      <c r="K361" s="15" t="s">
        <v>36</v>
      </c>
      <c r="L361" s="15" t="s">
        <v>36</v>
      </c>
      <c r="M361" s="14">
        <f t="shared" si="16"/>
        <v>455</v>
      </c>
      <c r="N361" s="15">
        <v>0.01</v>
      </c>
      <c r="O361" s="15">
        <v>0.03</v>
      </c>
      <c r="P361" s="15">
        <v>0.56000000000000005</v>
      </c>
      <c r="Q361" s="15" t="s">
        <v>36</v>
      </c>
      <c r="R361" s="15">
        <v>0.11</v>
      </c>
      <c r="S361" s="15">
        <v>0.01</v>
      </c>
      <c r="T361" s="15" t="s">
        <v>36</v>
      </c>
      <c r="U361" s="15"/>
      <c r="V361" s="15"/>
      <c r="W361" s="15"/>
      <c r="X361" s="15">
        <v>0.19</v>
      </c>
      <c r="Y361" s="15">
        <v>0.03</v>
      </c>
    </row>
    <row r="362" spans="1:25" ht="11.25" customHeight="1">
      <c r="A362" s="96">
        <f t="shared" si="18"/>
        <v>456</v>
      </c>
      <c r="B362" s="12" t="s">
        <v>498</v>
      </c>
      <c r="C362" s="10">
        <v>0.6</v>
      </c>
      <c r="D362" s="10">
        <v>0.2</v>
      </c>
      <c r="E362" s="10" t="s">
        <v>36</v>
      </c>
      <c r="F362" s="15">
        <v>0.02</v>
      </c>
      <c r="G362" s="15">
        <v>0.09</v>
      </c>
      <c r="H362" s="15">
        <v>0.28999999999999998</v>
      </c>
      <c r="I362" s="15">
        <v>0.12</v>
      </c>
      <c r="J362" s="15" t="s">
        <v>36</v>
      </c>
      <c r="K362" s="15">
        <v>0.01</v>
      </c>
      <c r="L362" s="15" t="s">
        <v>36</v>
      </c>
      <c r="M362" s="14">
        <f t="shared" si="16"/>
        <v>456</v>
      </c>
      <c r="N362" s="15">
        <v>0.01</v>
      </c>
      <c r="O362" s="15">
        <v>0.02</v>
      </c>
      <c r="P362" s="15">
        <v>0.2</v>
      </c>
      <c r="Q362" s="15"/>
      <c r="R362" s="15">
        <v>0.03</v>
      </c>
      <c r="S362" s="15" t="s">
        <v>36</v>
      </c>
      <c r="T362" s="15" t="s">
        <v>36</v>
      </c>
      <c r="U362" s="15"/>
      <c r="V362" s="15"/>
      <c r="W362" s="15"/>
      <c r="X362" s="15">
        <v>0.02</v>
      </c>
      <c r="Y362" s="15" t="s">
        <v>36</v>
      </c>
    </row>
    <row r="363" spans="1:25" ht="11.25" customHeight="1">
      <c r="A363" s="96">
        <v>458</v>
      </c>
      <c r="B363" s="12" t="s">
        <v>500</v>
      </c>
      <c r="C363" s="10">
        <v>1.4</v>
      </c>
      <c r="D363" s="10">
        <v>0.7</v>
      </c>
      <c r="E363" s="10">
        <v>0.1</v>
      </c>
      <c r="F363" s="15">
        <v>0.06</v>
      </c>
      <c r="G363" s="15">
        <v>0.25</v>
      </c>
      <c r="H363" s="15">
        <v>0.71</v>
      </c>
      <c r="I363" s="15">
        <v>0.28999999999999998</v>
      </c>
      <c r="J363" s="15"/>
      <c r="K363" s="15"/>
      <c r="L363" s="15" t="s">
        <v>147</v>
      </c>
      <c r="M363" s="14">
        <f t="shared" si="16"/>
        <v>458</v>
      </c>
      <c r="N363" s="15">
        <v>0.01</v>
      </c>
      <c r="O363" s="15">
        <v>0.03</v>
      </c>
      <c r="P363" s="15">
        <v>0.65</v>
      </c>
      <c r="Q363" s="15"/>
      <c r="R363" s="15">
        <v>0.04</v>
      </c>
      <c r="S363" s="15">
        <v>0.02</v>
      </c>
      <c r="T363" s="15"/>
      <c r="U363" s="15"/>
      <c r="V363" s="15" t="s">
        <v>36</v>
      </c>
      <c r="W363" s="15" t="s">
        <v>36</v>
      </c>
      <c r="X363" s="15"/>
      <c r="Y363" s="15"/>
    </row>
    <row r="364" spans="1:25" ht="11.25" customHeight="1">
      <c r="A364" s="96">
        <f t="shared" si="18"/>
        <v>459</v>
      </c>
      <c r="B364" s="12" t="s">
        <v>501</v>
      </c>
      <c r="C364" s="118">
        <v>16.3</v>
      </c>
      <c r="D364" s="118">
        <v>7.1</v>
      </c>
      <c r="E364" s="118">
        <v>0.5</v>
      </c>
      <c r="F364" s="15">
        <v>0.57999999999999996</v>
      </c>
      <c r="G364" s="15">
        <v>2.62</v>
      </c>
      <c r="H364" s="15">
        <v>8.11</v>
      </c>
      <c r="I364" s="15">
        <v>3.48</v>
      </c>
      <c r="J364" s="15">
        <v>0.05</v>
      </c>
      <c r="K364" s="15"/>
      <c r="L364" s="15">
        <v>0.03</v>
      </c>
      <c r="M364" s="14">
        <f t="shared" si="16"/>
        <v>459</v>
      </c>
      <c r="N364" s="15">
        <v>0.15</v>
      </c>
      <c r="O364" s="15">
        <v>0.56000000000000005</v>
      </c>
      <c r="P364" s="15">
        <v>6.25</v>
      </c>
      <c r="Q364" s="15">
        <v>0.05</v>
      </c>
      <c r="R364" s="15">
        <v>0.41</v>
      </c>
      <c r="S364" s="15">
        <v>0.1</v>
      </c>
      <c r="T364" s="15"/>
      <c r="U364" s="15"/>
      <c r="V364" s="15"/>
      <c r="W364" s="15"/>
      <c r="X364" s="15">
        <v>0.84</v>
      </c>
      <c r="Y364" s="15">
        <v>0.1</v>
      </c>
    </row>
    <row r="365" spans="1:25" ht="11.25" customHeight="1">
      <c r="A365" s="96">
        <v>461</v>
      </c>
      <c r="B365" s="12" t="s">
        <v>676</v>
      </c>
      <c r="C365" s="10">
        <v>11.4</v>
      </c>
      <c r="D365" s="10">
        <v>5.8</v>
      </c>
      <c r="E365" s="10">
        <v>0.4</v>
      </c>
      <c r="F365" s="15">
        <v>0.41</v>
      </c>
      <c r="G365" s="15">
        <v>1.73</v>
      </c>
      <c r="H365" s="15">
        <v>5.78</v>
      </c>
      <c r="I365" s="15">
        <v>2.5299999999999998</v>
      </c>
      <c r="J365" s="15">
        <v>0.04</v>
      </c>
      <c r="K365" s="15">
        <v>0.02</v>
      </c>
      <c r="L365" s="15">
        <v>0.02</v>
      </c>
      <c r="M365" s="14">
        <f t="shared" si="16"/>
        <v>461</v>
      </c>
      <c r="N365" s="15">
        <v>0.16</v>
      </c>
      <c r="O365" s="15">
        <v>0.39</v>
      </c>
      <c r="P365" s="15">
        <v>5.14</v>
      </c>
      <c r="Q365" s="15">
        <v>0.04</v>
      </c>
      <c r="R365" s="15">
        <v>0.28000000000000003</v>
      </c>
      <c r="S365" s="15">
        <v>0.06</v>
      </c>
      <c r="T365" s="15">
        <v>0.02</v>
      </c>
      <c r="U365" s="15"/>
      <c r="V365" s="15"/>
      <c r="W365" s="15"/>
      <c r="X365" s="15">
        <v>0.54</v>
      </c>
      <c r="Y365" s="15">
        <v>0.12</v>
      </c>
    </row>
    <row r="366" spans="1:25" s="98" customFormat="1" ht="11.25" customHeight="1">
      <c r="A366" s="96">
        <f t="shared" si="18"/>
        <v>462</v>
      </c>
      <c r="B366" s="111" t="s">
        <v>74</v>
      </c>
      <c r="C366" s="107">
        <v>13.226666666666667</v>
      </c>
      <c r="D366" s="107">
        <v>5.586666666666666</v>
      </c>
      <c r="E366" s="107">
        <v>0.33666666666666667</v>
      </c>
      <c r="F366" s="119">
        <v>0.55333333333333334</v>
      </c>
      <c r="G366" s="119">
        <v>2.1266666666666665</v>
      </c>
      <c r="H366" s="103">
        <v>6.15</v>
      </c>
      <c r="I366" s="103">
        <v>2.5866666666666669</v>
      </c>
      <c r="J366" s="103">
        <v>0.05</v>
      </c>
      <c r="K366" s="119"/>
      <c r="L366" s="119"/>
      <c r="M366" s="14">
        <f t="shared" si="16"/>
        <v>462</v>
      </c>
      <c r="N366" s="119">
        <v>0.23</v>
      </c>
      <c r="O366" s="103">
        <v>0.45666666666666661</v>
      </c>
      <c r="P366" s="119">
        <v>4.82</v>
      </c>
      <c r="Q366" s="103"/>
      <c r="R366" s="103">
        <v>0.23666666666666666</v>
      </c>
      <c r="S366" s="103">
        <v>0.1</v>
      </c>
      <c r="T366" s="119"/>
      <c r="U366" s="119"/>
      <c r="V366" s="119"/>
      <c r="W366" s="119"/>
      <c r="X366" s="119">
        <v>0.98666666666666669</v>
      </c>
      <c r="Y366" s="119"/>
    </row>
    <row r="367" spans="1:25" s="98" customFormat="1" ht="11.25" customHeight="1">
      <c r="A367" s="96">
        <f t="shared" si="18"/>
        <v>463</v>
      </c>
      <c r="B367" s="98" t="s">
        <v>640</v>
      </c>
      <c r="C367" s="99">
        <v>14.233333333333334</v>
      </c>
      <c r="D367" s="99">
        <v>5.95</v>
      </c>
      <c r="E367" s="99">
        <v>0.49666666666666665</v>
      </c>
      <c r="F367" s="103">
        <v>0.61333333333333329</v>
      </c>
      <c r="G367" s="103">
        <v>2.3733333333333335</v>
      </c>
      <c r="H367" s="103">
        <v>6.6566666666666663</v>
      </c>
      <c r="I367" s="103">
        <v>3.02</v>
      </c>
      <c r="J367" s="119"/>
      <c r="K367" s="119"/>
      <c r="L367" s="119"/>
      <c r="M367" s="14">
        <f t="shared" si="16"/>
        <v>463</v>
      </c>
      <c r="N367" s="103">
        <v>0.22</v>
      </c>
      <c r="O367" s="103">
        <v>0.43333333333333335</v>
      </c>
      <c r="P367" s="119">
        <v>5.2233333333333336</v>
      </c>
      <c r="Q367" s="119"/>
      <c r="R367" s="103">
        <v>0.30666666666666664</v>
      </c>
      <c r="S367" s="103">
        <v>7.6999999999999999E-2</v>
      </c>
      <c r="T367" s="119"/>
      <c r="U367" s="119"/>
      <c r="V367" s="119"/>
      <c r="W367" s="119"/>
      <c r="X367" s="103">
        <v>0.85666666666666658</v>
      </c>
      <c r="Y367" s="119"/>
    </row>
    <row r="368" spans="1:25" ht="11.25" customHeight="1">
      <c r="A368" s="96">
        <f t="shared" si="18"/>
        <v>464</v>
      </c>
      <c r="B368" s="12" t="s">
        <v>502</v>
      </c>
      <c r="C368" s="10">
        <v>19.7</v>
      </c>
      <c r="D368" s="10">
        <v>8.6999999999999993</v>
      </c>
      <c r="E368" s="10">
        <v>0.4</v>
      </c>
      <c r="F368" s="15">
        <v>0.7</v>
      </c>
      <c r="G368" s="15">
        <v>3.26</v>
      </c>
      <c r="H368" s="15">
        <v>10.07</v>
      </c>
      <c r="I368" s="15">
        <v>4.24</v>
      </c>
      <c r="J368" s="15">
        <v>0.06</v>
      </c>
      <c r="K368" s="15">
        <v>0.03</v>
      </c>
      <c r="L368" s="15">
        <v>0.03</v>
      </c>
      <c r="M368" s="14">
        <f t="shared" si="16"/>
        <v>464</v>
      </c>
      <c r="N368" s="15">
        <v>0.32</v>
      </c>
      <c r="O368" s="15">
        <v>0.63</v>
      </c>
      <c r="P368" s="15">
        <v>7.67</v>
      </c>
      <c r="Q368" s="15">
        <v>0.03</v>
      </c>
      <c r="R368" s="15">
        <v>0.28999999999999998</v>
      </c>
      <c r="S368" s="15">
        <v>0.11</v>
      </c>
      <c r="T368" s="15">
        <v>0.03</v>
      </c>
      <c r="U368" s="15"/>
      <c r="V368" s="15"/>
      <c r="W368" s="15"/>
      <c r="X368" s="15">
        <v>1.01</v>
      </c>
      <c r="Y368" s="15">
        <v>0.16</v>
      </c>
    </row>
    <row r="369" spans="1:79" ht="11.25" customHeight="1">
      <c r="A369" s="96">
        <f t="shared" si="18"/>
        <v>465</v>
      </c>
      <c r="B369" s="12" t="s">
        <v>503</v>
      </c>
      <c r="C369" s="10">
        <v>15.9</v>
      </c>
      <c r="D369" s="10">
        <v>7.3</v>
      </c>
      <c r="E369" s="10">
        <v>0.4</v>
      </c>
      <c r="F369" s="15">
        <v>0.57999999999999996</v>
      </c>
      <c r="G369" s="15">
        <v>2.58</v>
      </c>
      <c r="H369" s="15">
        <v>8.0500000000000007</v>
      </c>
      <c r="I369" s="15">
        <v>3.38</v>
      </c>
      <c r="J369" s="15">
        <v>0.05</v>
      </c>
      <c r="K369" s="15"/>
      <c r="L369" s="15"/>
      <c r="M369" s="14">
        <f t="shared" si="16"/>
        <v>465</v>
      </c>
      <c r="N369" s="15">
        <v>0.23</v>
      </c>
      <c r="O369" s="15">
        <v>0.49</v>
      </c>
      <c r="P369" s="15">
        <v>6.45</v>
      </c>
      <c r="Q369" s="15">
        <v>0.05</v>
      </c>
      <c r="R369" s="15">
        <v>0.33</v>
      </c>
      <c r="S369" s="15">
        <v>0.08</v>
      </c>
      <c r="T369" s="15"/>
      <c r="U369" s="15"/>
      <c r="V369" s="15"/>
      <c r="W369" s="15"/>
      <c r="X369" s="15">
        <v>0.85</v>
      </c>
      <c r="Y369" s="15">
        <v>0.18</v>
      </c>
    </row>
    <row r="370" spans="1:79" ht="11.25" customHeight="1">
      <c r="A370" s="96">
        <f t="shared" si="18"/>
        <v>466</v>
      </c>
      <c r="B370" s="12" t="s">
        <v>504</v>
      </c>
      <c r="C370" s="10">
        <v>1.6</v>
      </c>
      <c r="D370" s="10">
        <v>0.8</v>
      </c>
      <c r="E370" s="10" t="s">
        <v>36</v>
      </c>
      <c r="F370" s="15">
        <v>0.05</v>
      </c>
      <c r="G370" s="15">
        <v>0.23</v>
      </c>
      <c r="H370" s="15">
        <v>0.81</v>
      </c>
      <c r="I370" s="15">
        <v>0.4</v>
      </c>
      <c r="J370" s="15">
        <v>0.01</v>
      </c>
      <c r="K370" s="15"/>
      <c r="L370" s="15"/>
      <c r="M370" s="14">
        <f t="shared" si="16"/>
        <v>466</v>
      </c>
      <c r="N370" s="15">
        <v>0.02</v>
      </c>
      <c r="O370" s="15">
        <v>0.05</v>
      </c>
      <c r="P370" s="15">
        <v>0.76</v>
      </c>
      <c r="Q370" s="15" t="s">
        <v>147</v>
      </c>
      <c r="R370" s="15">
        <v>0.04</v>
      </c>
      <c r="S370" s="15">
        <v>0.01</v>
      </c>
      <c r="T370" s="15"/>
      <c r="U370" s="15"/>
      <c r="V370" s="15"/>
      <c r="W370" s="15"/>
      <c r="X370" s="15">
        <v>0.09</v>
      </c>
      <c r="Y370" s="15"/>
    </row>
    <row r="371" spans="1:79" s="98" customFormat="1" ht="11.25" customHeight="1">
      <c r="A371" s="96">
        <f t="shared" si="18"/>
        <v>467</v>
      </c>
      <c r="B371" s="98" t="s">
        <v>75</v>
      </c>
      <c r="C371" s="99">
        <v>16.286666666666665</v>
      </c>
      <c r="D371" s="99">
        <v>6.7766666666666664</v>
      </c>
      <c r="E371" s="99">
        <v>0.53</v>
      </c>
      <c r="F371" s="103">
        <v>0.71333333333333337</v>
      </c>
      <c r="G371" s="103">
        <v>2.6733333333333333</v>
      </c>
      <c r="H371" s="103">
        <v>7.5933333333333337</v>
      </c>
      <c r="I371" s="103">
        <v>3.1633333333333336</v>
      </c>
      <c r="J371" s="119"/>
      <c r="K371" s="119"/>
      <c r="L371" s="119"/>
      <c r="M371" s="14">
        <f t="shared" si="16"/>
        <v>467</v>
      </c>
      <c r="N371" s="103">
        <v>0.27</v>
      </c>
      <c r="O371" s="103">
        <v>0.51333333333333331</v>
      </c>
      <c r="P371" s="119">
        <v>5.9066666666666663</v>
      </c>
      <c r="Q371" s="119"/>
      <c r="R371" s="103">
        <v>0.42333333333333334</v>
      </c>
      <c r="S371" s="103">
        <v>0.10666666666666667</v>
      </c>
      <c r="T371" s="119"/>
      <c r="U371" s="119"/>
      <c r="V371" s="119"/>
      <c r="W371" s="119"/>
      <c r="X371" s="103">
        <v>0.87</v>
      </c>
      <c r="Y371" s="119"/>
    </row>
    <row r="372" spans="1:79" ht="11.25" customHeight="1">
      <c r="A372" s="96">
        <f t="shared" si="18"/>
        <v>468</v>
      </c>
      <c r="B372" s="12" t="s">
        <v>505</v>
      </c>
      <c r="C372" s="10">
        <v>13.7</v>
      </c>
      <c r="D372" s="10">
        <v>6.4</v>
      </c>
      <c r="E372" s="10">
        <v>0.3</v>
      </c>
      <c r="F372" s="15">
        <v>0.52</v>
      </c>
      <c r="G372" s="15">
        <v>2.2599999999999998</v>
      </c>
      <c r="H372" s="15">
        <v>7.16</v>
      </c>
      <c r="I372" s="15">
        <v>2.72</v>
      </c>
      <c r="J372" s="15">
        <v>0.04</v>
      </c>
      <c r="K372" s="15">
        <v>0.04</v>
      </c>
      <c r="L372" s="15">
        <v>0.02</v>
      </c>
      <c r="M372" s="14">
        <f t="shared" si="16"/>
        <v>468</v>
      </c>
      <c r="N372" s="15">
        <v>0.24</v>
      </c>
      <c r="O372" s="15">
        <v>0.5</v>
      </c>
      <c r="P372" s="15">
        <v>5.54</v>
      </c>
      <c r="Q372" s="15">
        <v>0.04</v>
      </c>
      <c r="R372" s="15">
        <v>0.24</v>
      </c>
      <c r="S372" s="15">
        <v>7.0000000000000007E-2</v>
      </c>
      <c r="T372" s="15"/>
      <c r="U372" s="15"/>
      <c r="V372" s="15"/>
      <c r="W372" s="15"/>
      <c r="X372" s="15">
        <v>0.55000000000000004</v>
      </c>
      <c r="Y372" s="15">
        <v>0.11</v>
      </c>
    </row>
    <row r="373" spans="1:79" ht="11.25" customHeight="1">
      <c r="A373" s="96">
        <f t="shared" si="18"/>
        <v>469</v>
      </c>
      <c r="B373" s="12" t="s">
        <v>506</v>
      </c>
      <c r="C373" s="10">
        <v>4.5</v>
      </c>
      <c r="D373" s="10">
        <v>2.4</v>
      </c>
      <c r="E373" s="10">
        <v>0.2</v>
      </c>
      <c r="F373" s="15">
        <v>0.15</v>
      </c>
      <c r="G373" s="15">
        <v>0.66</v>
      </c>
      <c r="H373" s="15">
        <v>2.2799999999999998</v>
      </c>
      <c r="I373" s="15">
        <v>1.06</v>
      </c>
      <c r="J373" s="15">
        <v>0.02</v>
      </c>
      <c r="K373" s="15">
        <v>0.02</v>
      </c>
      <c r="L373" s="15">
        <v>0.02</v>
      </c>
      <c r="M373" s="14">
        <f t="shared" si="16"/>
        <v>469</v>
      </c>
      <c r="N373" s="15">
        <v>0.06</v>
      </c>
      <c r="O373" s="15">
        <v>0.15</v>
      </c>
      <c r="P373" s="15">
        <v>2.16</v>
      </c>
      <c r="Q373" s="15">
        <v>0.02</v>
      </c>
      <c r="R373" s="15">
        <v>0.14000000000000001</v>
      </c>
      <c r="S373" s="15">
        <v>0.02</v>
      </c>
      <c r="T373" s="15">
        <v>0.01</v>
      </c>
      <c r="U373" s="15"/>
      <c r="V373" s="15"/>
      <c r="W373" s="15"/>
      <c r="X373" s="15">
        <v>0.21</v>
      </c>
      <c r="Y373" s="15">
        <v>0.04</v>
      </c>
    </row>
    <row r="374" spans="1:79" ht="11.25" customHeight="1">
      <c r="C374" s="118"/>
      <c r="D374" s="118"/>
      <c r="E374" s="118"/>
      <c r="F374" s="15"/>
      <c r="G374" s="15"/>
      <c r="H374" s="15"/>
      <c r="I374" s="15"/>
      <c r="J374" s="15"/>
      <c r="K374" s="15"/>
      <c r="L374" s="15"/>
      <c r="M374" s="14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spans="1:79" ht="11.25" customHeight="1">
      <c r="A375" s="150" t="s">
        <v>520</v>
      </c>
      <c r="B375" s="150"/>
      <c r="C375" s="118"/>
      <c r="D375" s="118"/>
      <c r="E375" s="118"/>
      <c r="F375" s="15"/>
      <c r="G375" s="15"/>
      <c r="H375" s="15"/>
      <c r="I375" s="15"/>
      <c r="J375" s="15"/>
      <c r="K375" s="15"/>
      <c r="L375" s="15"/>
      <c r="M375" s="14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spans="1:79" s="98" customFormat="1" ht="11.25" customHeight="1">
      <c r="A376" s="96">
        <v>484</v>
      </c>
      <c r="B376" s="98" t="s">
        <v>61</v>
      </c>
      <c r="C376" s="107">
        <v>6.3979999999999988</v>
      </c>
      <c r="D376" s="107">
        <v>6.9876666666666658</v>
      </c>
      <c r="E376" s="107">
        <v>6.1980000000000004</v>
      </c>
      <c r="F376" s="103">
        <v>8.3333333333333329E-2</v>
      </c>
      <c r="G376" s="103">
        <v>0.42299999999999999</v>
      </c>
      <c r="H376" s="103">
        <v>4.2009999999999996</v>
      </c>
      <c r="I376" s="103">
        <v>1.5596666666666668</v>
      </c>
      <c r="J376" s="103">
        <v>4.1333333333333333E-2</v>
      </c>
      <c r="K376" s="103">
        <v>4.8333333333333339E-2</v>
      </c>
      <c r="L376" s="103">
        <v>2.1000000000000001E-2</v>
      </c>
      <c r="M376" s="14">
        <f t="shared" si="16"/>
        <v>484</v>
      </c>
      <c r="N376" s="103">
        <v>4.1333333333333333E-2</v>
      </c>
      <c r="O376" s="103">
        <v>0.25666666666666665</v>
      </c>
      <c r="P376" s="119">
        <v>6.6066666666666665</v>
      </c>
      <c r="Q376" s="103">
        <v>4.8333333333333339E-2</v>
      </c>
      <c r="R376" s="103">
        <v>5.5250000000000004</v>
      </c>
      <c r="S376" s="103">
        <v>0.44400000000000001</v>
      </c>
      <c r="T376" s="103">
        <v>0.14566666666666664</v>
      </c>
      <c r="U376" s="119"/>
      <c r="V376" s="119"/>
      <c r="W376" s="103">
        <v>4.1333333333333333E-2</v>
      </c>
      <c r="X376" s="103">
        <v>0.14566666666666664</v>
      </c>
      <c r="Y376" s="119"/>
    </row>
    <row r="377" spans="1:79" ht="11.25" customHeight="1">
      <c r="A377" s="13">
        <f>A376+1</f>
        <v>485</v>
      </c>
      <c r="B377" s="12" t="s">
        <v>521</v>
      </c>
      <c r="C377" s="10">
        <v>8.9</v>
      </c>
      <c r="D377" s="10">
        <v>12.1</v>
      </c>
      <c r="E377" s="10">
        <v>2.7</v>
      </c>
      <c r="F377" s="15" t="s">
        <v>36</v>
      </c>
      <c r="G377" s="15">
        <v>0.13</v>
      </c>
      <c r="H377" s="15">
        <v>6.39</v>
      </c>
      <c r="I377" s="15">
        <v>2.31</v>
      </c>
      <c r="J377" s="15">
        <v>0.01</v>
      </c>
      <c r="K377" s="15">
        <v>0.03</v>
      </c>
      <c r="L377" s="15"/>
      <c r="M377" s="14">
        <f t="shared" si="16"/>
        <v>485</v>
      </c>
      <c r="N377" s="15">
        <v>0.03</v>
      </c>
      <c r="O377" s="15">
        <v>1.07</v>
      </c>
      <c r="P377" s="15">
        <v>11.01</v>
      </c>
      <c r="Q377" s="15">
        <v>0.03</v>
      </c>
      <c r="R377" s="15">
        <v>2.2000000000000002</v>
      </c>
      <c r="S377" s="15">
        <v>0.1</v>
      </c>
      <c r="T377" s="15">
        <v>0.44</v>
      </c>
      <c r="U377" s="15"/>
      <c r="V377" s="15"/>
      <c r="W377" s="15"/>
      <c r="X377" s="15">
        <v>0.04</v>
      </c>
      <c r="Y377" s="15">
        <v>7.0000000000000007E-2</v>
      </c>
    </row>
    <row r="378" spans="1:79" ht="11.25" customHeight="1">
      <c r="A378" s="13">
        <v>487</v>
      </c>
      <c r="B378" s="12" t="s">
        <v>523</v>
      </c>
      <c r="C378" s="10">
        <v>9.1999999999999993</v>
      </c>
      <c r="D378" s="10">
        <v>12.1</v>
      </c>
      <c r="E378" s="10">
        <v>4</v>
      </c>
      <c r="F378" s="15"/>
      <c r="G378" s="15">
        <v>0.08</v>
      </c>
      <c r="H378" s="15">
        <v>6.56</v>
      </c>
      <c r="I378" s="15">
        <v>2.4300000000000002</v>
      </c>
      <c r="J378" s="15"/>
      <c r="K378" s="15">
        <v>0.03</v>
      </c>
      <c r="L378" s="15"/>
      <c r="M378" s="14">
        <f t="shared" si="16"/>
        <v>487</v>
      </c>
      <c r="N378" s="15"/>
      <c r="O378" s="15">
        <v>0.67</v>
      </c>
      <c r="P378" s="15">
        <v>11.29</v>
      </c>
      <c r="Q378" s="15">
        <v>7.0000000000000007E-2</v>
      </c>
      <c r="R378" s="15">
        <v>3.25</v>
      </c>
      <c r="S378" s="15">
        <v>0.05</v>
      </c>
      <c r="T378" s="15">
        <v>0.44</v>
      </c>
      <c r="U378" s="15"/>
      <c r="V378" s="15"/>
      <c r="W378" s="15">
        <v>0.1</v>
      </c>
      <c r="X378" s="15">
        <v>0.05</v>
      </c>
      <c r="Y378" s="15">
        <v>0.03</v>
      </c>
    </row>
    <row r="379" spans="1:79" ht="11.25" customHeight="1">
      <c r="A379" s="13">
        <f>A378+1</f>
        <v>488</v>
      </c>
      <c r="B379" s="12" t="s">
        <v>524</v>
      </c>
      <c r="C379" s="10">
        <v>2.9</v>
      </c>
      <c r="D379" s="10">
        <v>3.8</v>
      </c>
      <c r="E379" s="10">
        <v>1.1000000000000001</v>
      </c>
      <c r="F379" s="15"/>
      <c r="G379" s="15">
        <v>0.02</v>
      </c>
      <c r="H379" s="15">
        <v>2.0699999999999998</v>
      </c>
      <c r="I379" s="15">
        <v>0.76</v>
      </c>
      <c r="J379" s="15"/>
      <c r="K379" s="15">
        <v>0.01</v>
      </c>
      <c r="L379" s="15"/>
      <c r="M379" s="14">
        <f t="shared" si="16"/>
        <v>488</v>
      </c>
      <c r="N379" s="15"/>
      <c r="O379" s="15">
        <v>0.21</v>
      </c>
      <c r="P379" s="15">
        <v>3.51</v>
      </c>
      <c r="Q379" s="15">
        <v>0.02</v>
      </c>
      <c r="R379" s="15">
        <v>0.94</v>
      </c>
      <c r="S379" s="15">
        <v>0.02</v>
      </c>
      <c r="T379" s="15">
        <v>0.12</v>
      </c>
      <c r="U379" s="15"/>
      <c r="V379" s="15"/>
      <c r="W379" s="15">
        <v>0.02</v>
      </c>
      <c r="X379" s="15">
        <v>0.02</v>
      </c>
      <c r="Y379" s="15"/>
    </row>
    <row r="380" spans="1:79" ht="11.25" customHeight="1">
      <c r="A380" s="13">
        <f>A379+1</f>
        <v>489</v>
      </c>
      <c r="B380" s="12" t="s">
        <v>525</v>
      </c>
      <c r="C380" s="10">
        <v>2.6</v>
      </c>
      <c r="D380" s="10">
        <v>3.6</v>
      </c>
      <c r="E380" s="10">
        <v>1.2</v>
      </c>
      <c r="F380" s="15"/>
      <c r="G380" s="15">
        <v>0.02</v>
      </c>
      <c r="H380" s="15">
        <v>1.87</v>
      </c>
      <c r="I380" s="15">
        <v>0.69</v>
      </c>
      <c r="J380" s="15"/>
      <c r="K380" s="15">
        <v>0.01</v>
      </c>
      <c r="L380" s="15">
        <v>0.01</v>
      </c>
      <c r="M380" s="14">
        <f t="shared" si="16"/>
        <v>489</v>
      </c>
      <c r="N380" s="15"/>
      <c r="O380" s="15">
        <v>0.23</v>
      </c>
      <c r="P380" s="15">
        <v>3.33</v>
      </c>
      <c r="Q380" s="15">
        <v>0.01</v>
      </c>
      <c r="R380" s="15">
        <v>0.88</v>
      </c>
      <c r="S380" s="15">
        <v>0.02</v>
      </c>
      <c r="T380" s="15">
        <v>0.14000000000000001</v>
      </c>
      <c r="U380" s="15"/>
      <c r="V380" s="15">
        <v>0.05</v>
      </c>
      <c r="W380" s="15">
        <v>0.04</v>
      </c>
      <c r="X380" s="15"/>
      <c r="Y380" s="15"/>
    </row>
    <row r="381" spans="1:79" s="98" customFormat="1" ht="11.25" customHeight="1">
      <c r="A381" s="13">
        <f>A380+1</f>
        <v>490</v>
      </c>
      <c r="B381" s="98" t="s">
        <v>62</v>
      </c>
      <c r="C381" s="107">
        <v>4.1163333333333325</v>
      </c>
      <c r="D381" s="107">
        <v>5.7270000000000012</v>
      </c>
      <c r="E381" s="107">
        <v>4.9133333333333322</v>
      </c>
      <c r="F381" s="119"/>
      <c r="G381" s="103">
        <v>0.03</v>
      </c>
      <c r="H381" s="103">
        <v>2.9449999999999998</v>
      </c>
      <c r="I381" s="103">
        <v>1.0513333333333332</v>
      </c>
      <c r="J381" s="103">
        <v>1.4999999999999999E-2</v>
      </c>
      <c r="K381" s="103">
        <v>0.03</v>
      </c>
      <c r="L381" s="103">
        <v>1.4999999999999999E-2</v>
      </c>
      <c r="M381" s="14">
        <f t="shared" si="16"/>
        <v>490</v>
      </c>
      <c r="N381" s="119"/>
      <c r="O381" s="103">
        <v>0.22799999999999998</v>
      </c>
      <c r="P381" s="119">
        <v>5.4490000000000007</v>
      </c>
      <c r="Q381" s="103">
        <v>3.5000000000000003E-2</v>
      </c>
      <c r="R381" s="103">
        <v>4.343</v>
      </c>
      <c r="S381" s="103">
        <v>0.33200000000000002</v>
      </c>
      <c r="T381" s="103">
        <v>0.17366666666666664</v>
      </c>
      <c r="U381" s="119"/>
      <c r="V381" s="119"/>
      <c r="W381" s="103">
        <v>3.4666666666666665E-2</v>
      </c>
      <c r="X381" s="103">
        <v>1.4999999999999999E-2</v>
      </c>
      <c r="Y381" s="119"/>
    </row>
    <row r="382" spans="1:79" ht="11.25" customHeight="1">
      <c r="C382" s="10"/>
      <c r="D382" s="10"/>
      <c r="E382" s="10"/>
      <c r="F382" s="15"/>
      <c r="G382" s="15"/>
      <c r="H382" s="15"/>
      <c r="I382" s="15"/>
      <c r="J382" s="15"/>
      <c r="K382" s="15"/>
      <c r="L382" s="15"/>
      <c r="M382" s="14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spans="1:79" s="74" customFormat="1" ht="11.25" customHeight="1">
      <c r="B383" s="75"/>
      <c r="C383" s="76" t="s">
        <v>594</v>
      </c>
      <c r="D383" s="76" t="s">
        <v>595</v>
      </c>
      <c r="E383" s="76" t="s">
        <v>596</v>
      </c>
      <c r="F383" s="77"/>
      <c r="G383" s="77"/>
      <c r="H383" s="77"/>
      <c r="I383" s="77"/>
      <c r="J383" s="77"/>
      <c r="K383" s="77"/>
      <c r="L383" s="77"/>
      <c r="M383" s="8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129"/>
      <c r="BK383" s="129"/>
      <c r="BL383" s="129"/>
      <c r="BM383" s="129"/>
      <c r="BN383" s="129"/>
      <c r="BO383" s="129"/>
      <c r="BP383" s="129"/>
      <c r="BQ383" s="129"/>
      <c r="BR383" s="129"/>
      <c r="BS383" s="129"/>
      <c r="BT383" s="129"/>
      <c r="BU383" s="129"/>
      <c r="BV383" s="129"/>
      <c r="BW383" s="129"/>
      <c r="BX383" s="129"/>
      <c r="BY383" s="129"/>
      <c r="BZ383" s="129"/>
      <c r="CA383" s="129"/>
    </row>
    <row r="384" spans="1:79" s="80" customFormat="1" ht="11.25" customHeight="1">
      <c r="A384" s="45" t="s">
        <v>95</v>
      </c>
      <c r="B384" s="78" t="s">
        <v>105</v>
      </c>
      <c r="C384" s="37" t="s">
        <v>597</v>
      </c>
      <c r="D384" s="37" t="s">
        <v>598</v>
      </c>
      <c r="E384" s="37" t="s">
        <v>598</v>
      </c>
      <c r="F384" s="69" t="s">
        <v>599</v>
      </c>
      <c r="G384" s="69" t="s">
        <v>600</v>
      </c>
      <c r="H384" s="69" t="s">
        <v>601</v>
      </c>
      <c r="I384" s="69" t="s">
        <v>602</v>
      </c>
      <c r="J384" s="69" t="s">
        <v>603</v>
      </c>
      <c r="K384" s="69" t="s">
        <v>604</v>
      </c>
      <c r="L384" s="69" t="s">
        <v>605</v>
      </c>
      <c r="M384" s="14" t="str">
        <f t="shared" si="16"/>
        <v>Número do</v>
      </c>
      <c r="N384" s="69" t="s">
        <v>606</v>
      </c>
      <c r="O384" s="69" t="s">
        <v>607</v>
      </c>
      <c r="P384" s="69" t="s">
        <v>608</v>
      </c>
      <c r="Q384" s="69" t="s">
        <v>609</v>
      </c>
      <c r="R384" s="79" t="s">
        <v>610</v>
      </c>
      <c r="S384" s="79" t="s">
        <v>611</v>
      </c>
      <c r="T384" s="69" t="s">
        <v>612</v>
      </c>
      <c r="U384" s="69" t="s">
        <v>613</v>
      </c>
      <c r="V384" s="69" t="s">
        <v>614</v>
      </c>
      <c r="W384" s="69" t="s">
        <v>615</v>
      </c>
      <c r="X384" s="69" t="s">
        <v>616</v>
      </c>
      <c r="Y384" s="69" t="s">
        <v>617</v>
      </c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</row>
    <row r="385" spans="1:79" s="125" customFormat="1" ht="11.25" customHeight="1">
      <c r="A385" s="84" t="s">
        <v>104</v>
      </c>
      <c r="B385" s="81"/>
      <c r="C385" s="82" t="s">
        <v>109</v>
      </c>
      <c r="D385" s="82" t="s">
        <v>109</v>
      </c>
      <c r="E385" s="82" t="s">
        <v>109</v>
      </c>
      <c r="F385" s="83" t="s">
        <v>109</v>
      </c>
      <c r="G385" s="83" t="s">
        <v>109</v>
      </c>
      <c r="H385" s="83" t="s">
        <v>109</v>
      </c>
      <c r="I385" s="83" t="s">
        <v>109</v>
      </c>
      <c r="J385" s="83" t="s">
        <v>109</v>
      </c>
      <c r="K385" s="83" t="s">
        <v>109</v>
      </c>
      <c r="L385" s="83" t="s">
        <v>109</v>
      </c>
      <c r="M385" s="19" t="str">
        <f t="shared" si="16"/>
        <v>Alimento</v>
      </c>
      <c r="N385" s="83" t="s">
        <v>109</v>
      </c>
      <c r="O385" s="83" t="s">
        <v>109</v>
      </c>
      <c r="P385" s="83" t="s">
        <v>109</v>
      </c>
      <c r="Q385" s="83" t="s">
        <v>109</v>
      </c>
      <c r="R385" s="83" t="s">
        <v>109</v>
      </c>
      <c r="S385" s="83" t="s">
        <v>109</v>
      </c>
      <c r="T385" s="83" t="s">
        <v>109</v>
      </c>
      <c r="U385" s="83" t="s">
        <v>109</v>
      </c>
      <c r="V385" s="83" t="s">
        <v>109</v>
      </c>
      <c r="W385" s="83" t="s">
        <v>109</v>
      </c>
      <c r="X385" s="83" t="s">
        <v>109</v>
      </c>
      <c r="Y385" s="83" t="s">
        <v>109</v>
      </c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80"/>
      <c r="AO385" s="80"/>
      <c r="AP385" s="80"/>
      <c r="AQ385" s="80"/>
      <c r="AR385" s="80"/>
      <c r="AS385" s="80"/>
      <c r="AT385" s="80"/>
      <c r="AU385" s="80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80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80"/>
      <c r="BV385" s="80"/>
      <c r="BW385" s="80"/>
      <c r="BX385" s="80"/>
      <c r="BY385" s="80"/>
      <c r="BZ385" s="80"/>
      <c r="CA385" s="80"/>
    </row>
    <row r="386" spans="1:79" ht="11.25" customHeight="1">
      <c r="A386" s="150" t="s">
        <v>526</v>
      </c>
      <c r="B386" s="150"/>
      <c r="C386" s="10"/>
      <c r="D386" s="10"/>
      <c r="E386" s="10"/>
      <c r="F386" s="15"/>
      <c r="G386" s="15"/>
      <c r="H386" s="15"/>
      <c r="I386" s="15"/>
      <c r="J386" s="15"/>
      <c r="K386" s="15"/>
      <c r="L386" s="15"/>
      <c r="M386" s="14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spans="1:79" ht="11.25" customHeight="1">
      <c r="A387" s="13">
        <f>A381+1</f>
        <v>491</v>
      </c>
      <c r="B387" s="12" t="s">
        <v>527</v>
      </c>
      <c r="C387" s="10">
        <v>1.1000000000000001</v>
      </c>
      <c r="D387" s="10">
        <v>0.6</v>
      </c>
      <c r="E387" s="10">
        <v>0.3</v>
      </c>
      <c r="F387" s="15" t="s">
        <v>36</v>
      </c>
      <c r="G387" s="15">
        <v>0.02</v>
      </c>
      <c r="H387" s="15">
        <v>0.51</v>
      </c>
      <c r="I387" s="15">
        <v>0.55000000000000004</v>
      </c>
      <c r="J387" s="15">
        <v>0.02</v>
      </c>
      <c r="K387" s="15">
        <v>0.01</v>
      </c>
      <c r="L387" s="15" t="s">
        <v>36</v>
      </c>
      <c r="M387" s="14">
        <f>A387</f>
        <v>491</v>
      </c>
      <c r="N387" s="15"/>
      <c r="O387" s="15">
        <v>0.01</v>
      </c>
      <c r="P387" s="15">
        <v>0.62</v>
      </c>
      <c r="Q387" s="15"/>
      <c r="R387" s="15">
        <v>0.28999999999999998</v>
      </c>
      <c r="S387" s="15">
        <v>0.03</v>
      </c>
      <c r="T387" s="15"/>
      <c r="U387" s="15"/>
      <c r="V387" s="15"/>
      <c r="W387" s="15"/>
      <c r="X387" s="15">
        <v>0.01</v>
      </c>
      <c r="Y387" s="15"/>
    </row>
    <row r="388" spans="1:79" ht="11.25" customHeight="1">
      <c r="A388" s="13">
        <v>495</v>
      </c>
      <c r="B388" s="12" t="s">
        <v>531</v>
      </c>
      <c r="C388" s="10">
        <v>17.5</v>
      </c>
      <c r="D388" s="10">
        <v>10</v>
      </c>
      <c r="E388" s="10">
        <v>0.9</v>
      </c>
      <c r="F388" s="15">
        <v>0.09</v>
      </c>
      <c r="G388" s="15">
        <v>0.34</v>
      </c>
      <c r="H388" s="15">
        <v>7.46</v>
      </c>
      <c r="I388" s="15">
        <v>9.1199999999999992</v>
      </c>
      <c r="J388" s="15">
        <v>0.26</v>
      </c>
      <c r="K388" s="15">
        <v>0.03</v>
      </c>
      <c r="L388" s="15"/>
      <c r="M388" s="14">
        <f>A388</f>
        <v>495</v>
      </c>
      <c r="N388" s="15"/>
      <c r="O388" s="15">
        <v>0.14000000000000001</v>
      </c>
      <c r="P388" s="15">
        <v>9.75</v>
      </c>
      <c r="Q388" s="15">
        <v>0.06</v>
      </c>
      <c r="R388" s="15">
        <v>0.91</v>
      </c>
      <c r="S388" s="15">
        <v>0.03</v>
      </c>
      <c r="T388" s="15"/>
      <c r="U388" s="15"/>
      <c r="V388" s="15"/>
      <c r="W388" s="15"/>
      <c r="X388" s="15">
        <v>0.17</v>
      </c>
      <c r="Y388" s="15">
        <v>0.1</v>
      </c>
    </row>
    <row r="389" spans="1:79" ht="11.25" customHeight="1">
      <c r="A389" s="13">
        <f>A388+1</f>
        <v>496</v>
      </c>
      <c r="B389" s="12" t="s">
        <v>532</v>
      </c>
      <c r="C389" s="10">
        <v>14.1</v>
      </c>
      <c r="D389" s="10">
        <v>9.3000000000000007</v>
      </c>
      <c r="E389" s="10">
        <v>3.2</v>
      </c>
      <c r="F389" s="15">
        <v>0.1</v>
      </c>
      <c r="G389" s="15">
        <v>0.33</v>
      </c>
      <c r="H389" s="15">
        <v>6.24</v>
      </c>
      <c r="I389" s="15">
        <v>6.73</v>
      </c>
      <c r="J389" s="15">
        <v>0.2</v>
      </c>
      <c r="K389" s="15">
        <v>0.04</v>
      </c>
      <c r="L389" s="15">
        <v>0.02</v>
      </c>
      <c r="M389" s="14">
        <f t="shared" si="16"/>
        <v>496</v>
      </c>
      <c r="N389" s="15"/>
      <c r="O389" s="15">
        <v>0.09</v>
      </c>
      <c r="P389" s="15">
        <v>9.14</v>
      </c>
      <c r="Q389" s="15"/>
      <c r="R389" s="15">
        <v>3.09</v>
      </c>
      <c r="S389" s="15">
        <v>7.0000000000000007E-2</v>
      </c>
      <c r="T389" s="15"/>
      <c r="U389" s="15"/>
      <c r="V389" s="15"/>
      <c r="W389" s="15"/>
      <c r="X389" s="15">
        <v>0.2</v>
      </c>
      <c r="Y389" s="15"/>
    </row>
    <row r="390" spans="1:79" ht="11.25" customHeight="1">
      <c r="A390" s="13">
        <f t="shared" ref="A390:A395" si="19">A389+1</f>
        <v>497</v>
      </c>
      <c r="B390" s="12" t="s">
        <v>533</v>
      </c>
      <c r="C390" s="10">
        <v>19.2</v>
      </c>
      <c r="D390" s="10">
        <v>11.4</v>
      </c>
      <c r="E390" s="10">
        <v>1.5</v>
      </c>
      <c r="F390" s="15">
        <v>0.06</v>
      </c>
      <c r="G390" s="15">
        <v>0.22</v>
      </c>
      <c r="H390" s="15">
        <v>8.08</v>
      </c>
      <c r="I390" s="15">
        <v>10.29</v>
      </c>
      <c r="J390" s="15">
        <v>0.31</v>
      </c>
      <c r="K390" s="15">
        <v>0.06</v>
      </c>
      <c r="L390" s="15">
        <v>0.03</v>
      </c>
      <c r="M390" s="14">
        <f t="shared" si="16"/>
        <v>497</v>
      </c>
      <c r="N390" s="15"/>
      <c r="O390" s="15">
        <v>0.1</v>
      </c>
      <c r="P390" s="15">
        <v>11.32</v>
      </c>
      <c r="Q390" s="15"/>
      <c r="R390" s="15">
        <v>1.41</v>
      </c>
      <c r="S390" s="15">
        <v>0.1</v>
      </c>
      <c r="T390" s="15"/>
      <c r="U390" s="15"/>
      <c r="V390" s="15"/>
      <c r="W390" s="15"/>
      <c r="X390" s="15">
        <v>0.18</v>
      </c>
      <c r="Y390" s="15"/>
    </row>
    <row r="391" spans="1:79" ht="11.25" customHeight="1">
      <c r="A391" s="13">
        <f t="shared" si="19"/>
        <v>498</v>
      </c>
      <c r="B391" s="12" t="s">
        <v>534</v>
      </c>
      <c r="C391" s="10">
        <v>13.1</v>
      </c>
      <c r="D391" s="10">
        <v>8.1</v>
      </c>
      <c r="E391" s="10">
        <v>1</v>
      </c>
      <c r="F391" s="15">
        <v>0.01</v>
      </c>
      <c r="G391" s="15">
        <v>0.06</v>
      </c>
      <c r="H391" s="15">
        <v>5.61</v>
      </c>
      <c r="I391" s="15">
        <v>7.08</v>
      </c>
      <c r="J391" s="15">
        <v>0.21</v>
      </c>
      <c r="K391" s="15">
        <v>0.04</v>
      </c>
      <c r="L391" s="15">
        <v>0.02</v>
      </c>
      <c r="M391" s="14">
        <f t="shared" si="16"/>
        <v>498</v>
      </c>
      <c r="N391" s="15"/>
      <c r="O391" s="15">
        <v>0.05</v>
      </c>
      <c r="P391" s="15">
        <v>8.0299999999999994</v>
      </c>
      <c r="Q391" s="15">
        <v>0.01</v>
      </c>
      <c r="R391" s="15">
        <v>0.94</v>
      </c>
      <c r="S391" s="15">
        <v>0.06</v>
      </c>
      <c r="T391" s="15"/>
      <c r="U391" s="15"/>
      <c r="V391" s="15"/>
      <c r="W391" s="15"/>
      <c r="X391" s="15">
        <v>0.14000000000000001</v>
      </c>
      <c r="Y391" s="15"/>
    </row>
    <row r="392" spans="1:79" ht="11.25" customHeight="1">
      <c r="A392" s="13">
        <f t="shared" si="19"/>
        <v>499</v>
      </c>
      <c r="B392" s="12" t="s">
        <v>535</v>
      </c>
      <c r="C392" s="10">
        <v>8.4</v>
      </c>
      <c r="D392" s="10">
        <v>0.4</v>
      </c>
      <c r="E392" s="10">
        <v>0.1</v>
      </c>
      <c r="F392" s="15">
        <v>4.5599999999999996</v>
      </c>
      <c r="G392" s="15">
        <v>1.56</v>
      </c>
      <c r="H392" s="15">
        <v>0.61</v>
      </c>
      <c r="I392" s="15">
        <v>0.2</v>
      </c>
      <c r="J392" s="15"/>
      <c r="K392" s="15"/>
      <c r="L392" s="15"/>
      <c r="M392" s="14">
        <f t="shared" si="16"/>
        <v>499</v>
      </c>
      <c r="N392" s="15"/>
      <c r="O392" s="15"/>
      <c r="P392" s="15">
        <v>0.36</v>
      </c>
      <c r="Q392" s="15"/>
      <c r="R392" s="15">
        <v>7.0000000000000007E-2</v>
      </c>
      <c r="S392" s="15"/>
      <c r="T392" s="15"/>
      <c r="U392" s="15"/>
      <c r="V392" s="15"/>
      <c r="W392" s="15"/>
      <c r="X392" s="15"/>
      <c r="Y392" s="15"/>
    </row>
    <row r="393" spans="1:79" ht="11.25" customHeight="1">
      <c r="A393" s="13">
        <f t="shared" si="19"/>
        <v>500</v>
      </c>
      <c r="B393" s="12" t="s">
        <v>677</v>
      </c>
      <c r="C393" s="10" t="s">
        <v>36</v>
      </c>
      <c r="D393" s="10" t="s">
        <v>36</v>
      </c>
      <c r="E393" s="10" t="s">
        <v>36</v>
      </c>
      <c r="F393" s="15" t="s">
        <v>36</v>
      </c>
      <c r="G393" s="15" t="s">
        <v>36</v>
      </c>
      <c r="H393" s="15">
        <v>0.02</v>
      </c>
      <c r="I393" s="15" t="s">
        <v>36</v>
      </c>
      <c r="J393" s="15" t="s">
        <v>36</v>
      </c>
      <c r="K393" s="15"/>
      <c r="L393" s="15" t="s">
        <v>36</v>
      </c>
      <c r="M393" s="14">
        <f t="shared" si="16"/>
        <v>500</v>
      </c>
      <c r="N393" s="15"/>
      <c r="O393" s="15"/>
      <c r="P393" s="15">
        <v>0.02</v>
      </c>
      <c r="Q393" s="15"/>
      <c r="R393" s="15">
        <v>0.01</v>
      </c>
      <c r="S393" s="15">
        <v>0.01</v>
      </c>
      <c r="T393" s="15"/>
      <c r="U393" s="15"/>
      <c r="V393" s="15"/>
      <c r="W393" s="15"/>
      <c r="X393" s="15"/>
      <c r="Y393" s="15"/>
    </row>
    <row r="394" spans="1:79" s="98" customFormat="1" ht="11.25" customHeight="1">
      <c r="A394" s="13">
        <f t="shared" si="19"/>
        <v>501</v>
      </c>
      <c r="B394" s="98" t="s">
        <v>44</v>
      </c>
      <c r="C394" s="99">
        <v>1.3166666666666667</v>
      </c>
      <c r="D394" s="99">
        <v>3.86</v>
      </c>
      <c r="E394" s="99">
        <v>1.95</v>
      </c>
      <c r="F394" s="119"/>
      <c r="G394" s="119"/>
      <c r="H394" s="103">
        <v>0.73</v>
      </c>
      <c r="I394" s="103">
        <v>0.16666666666666666</v>
      </c>
      <c r="J394" s="103">
        <v>8.3333333333333329E-2</v>
      </c>
      <c r="K394" s="103">
        <v>0.20333333333333337</v>
      </c>
      <c r="L394" s="103">
        <v>0.12666666666666668</v>
      </c>
      <c r="M394" s="14">
        <f t="shared" ref="M394:M452" si="20">A394</f>
        <v>501</v>
      </c>
      <c r="N394" s="119"/>
      <c r="O394" s="119"/>
      <c r="P394" s="119">
        <v>3.74</v>
      </c>
      <c r="Q394" s="103">
        <v>0.10666666666666667</v>
      </c>
      <c r="R394" s="103">
        <v>1.94</v>
      </c>
      <c r="S394" s="103">
        <v>0.01</v>
      </c>
      <c r="T394" s="119"/>
      <c r="U394" s="119"/>
      <c r="V394" s="119"/>
      <c r="W394" s="119"/>
      <c r="X394" s="119"/>
      <c r="Y394" s="119"/>
    </row>
    <row r="395" spans="1:79" ht="11.25" customHeight="1">
      <c r="A395" s="13">
        <f t="shared" si="19"/>
        <v>502</v>
      </c>
      <c r="B395" s="12" t="s">
        <v>536</v>
      </c>
      <c r="C395" s="10" t="s">
        <v>36</v>
      </c>
      <c r="D395" s="10" t="s">
        <v>36</v>
      </c>
      <c r="E395" s="10" t="s">
        <v>36</v>
      </c>
      <c r="F395" s="15"/>
      <c r="G395" s="15"/>
      <c r="H395" s="15" t="s">
        <v>36</v>
      </c>
      <c r="I395" s="15" t="s">
        <v>36</v>
      </c>
      <c r="J395" s="15"/>
      <c r="K395" s="15"/>
      <c r="L395" s="15"/>
      <c r="M395" s="14">
        <f t="shared" si="20"/>
        <v>502</v>
      </c>
      <c r="N395" s="15"/>
      <c r="O395" s="15"/>
      <c r="P395" s="15" t="s">
        <v>36</v>
      </c>
      <c r="Q395" s="15"/>
      <c r="R395" s="15" t="s">
        <v>36</v>
      </c>
      <c r="S395" s="15"/>
      <c r="T395" s="15"/>
      <c r="U395" s="15"/>
      <c r="V395" s="15"/>
      <c r="W395" s="15"/>
      <c r="X395" s="15"/>
      <c r="Y395" s="15"/>
    </row>
    <row r="396" spans="1:79" s="98" customFormat="1" ht="11.25" customHeight="1">
      <c r="A396" s="13">
        <v>509</v>
      </c>
      <c r="B396" s="111" t="s">
        <v>11</v>
      </c>
      <c r="C396" s="99">
        <v>11.326666666666666</v>
      </c>
      <c r="D396" s="99">
        <v>4.753333333333333</v>
      </c>
      <c r="E396" s="99">
        <v>4.6966666666666663</v>
      </c>
      <c r="F396" s="103">
        <v>4.0966666666666667</v>
      </c>
      <c r="G396" s="103">
        <v>1.6</v>
      </c>
      <c r="H396" s="103">
        <v>2.97</v>
      </c>
      <c r="I396" s="103">
        <v>1.4733333333333334</v>
      </c>
      <c r="J396" s="103">
        <v>0.04</v>
      </c>
      <c r="K396" s="103">
        <v>3.6666666666666667E-2</v>
      </c>
      <c r="L396" s="119"/>
      <c r="M396" s="14">
        <f t="shared" si="20"/>
        <v>509</v>
      </c>
      <c r="N396" s="119"/>
      <c r="O396" s="103">
        <v>0.16333333333333333</v>
      </c>
      <c r="P396" s="119">
        <v>4.55</v>
      </c>
      <c r="Q396" s="103">
        <v>4.3333333333333335E-2</v>
      </c>
      <c r="R396" s="103">
        <v>4.1866666666666674</v>
      </c>
      <c r="S396" s="103">
        <v>0.35</v>
      </c>
      <c r="T396" s="103">
        <v>0.10666666666666667</v>
      </c>
      <c r="U396" s="119"/>
      <c r="V396" s="119"/>
      <c r="W396" s="119"/>
      <c r="X396" s="103">
        <v>0.05</v>
      </c>
      <c r="Y396" s="119"/>
    </row>
    <row r="397" spans="1:79" ht="11.25" customHeight="1">
      <c r="C397" s="10"/>
      <c r="D397" s="10"/>
      <c r="E397" s="10"/>
      <c r="F397" s="15"/>
      <c r="G397" s="15"/>
      <c r="H397" s="15"/>
      <c r="I397" s="15"/>
      <c r="J397" s="15"/>
      <c r="K397" s="15"/>
      <c r="L397" s="15"/>
      <c r="M397" s="14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spans="1:79" ht="11.25" customHeight="1">
      <c r="A398" s="150" t="s">
        <v>540</v>
      </c>
      <c r="B398" s="150"/>
      <c r="C398" s="10"/>
      <c r="D398" s="10"/>
      <c r="E398" s="10"/>
      <c r="F398" s="15"/>
      <c r="G398" s="15"/>
      <c r="H398" s="15"/>
      <c r="I398" s="15"/>
      <c r="J398" s="15"/>
      <c r="K398" s="15"/>
      <c r="L398" s="15"/>
      <c r="M398" s="14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spans="1:79" ht="11.25" customHeight="1">
      <c r="A399" s="13">
        <v>511</v>
      </c>
      <c r="B399" s="12" t="s">
        <v>541</v>
      </c>
      <c r="C399" s="10">
        <v>5.3</v>
      </c>
      <c r="D399" s="10">
        <v>1.1000000000000001</v>
      </c>
      <c r="E399" s="10">
        <v>4.9000000000000004</v>
      </c>
      <c r="F399" s="15"/>
      <c r="G399" s="15">
        <v>0.01</v>
      </c>
      <c r="H399" s="15">
        <v>4.04</v>
      </c>
      <c r="I399" s="15">
        <v>0.95</v>
      </c>
      <c r="J399" s="15">
        <v>0.28999999999999998</v>
      </c>
      <c r="K399" s="15">
        <v>0.06</v>
      </c>
      <c r="L399" s="15"/>
      <c r="M399" s="14">
        <f t="shared" si="20"/>
        <v>511</v>
      </c>
      <c r="N399" s="15"/>
      <c r="O399" s="15">
        <v>0.01</v>
      </c>
      <c r="P399" s="15">
        <v>1.1100000000000001</v>
      </c>
      <c r="Q399" s="15">
        <v>0.02</v>
      </c>
      <c r="R399" s="15">
        <v>4.82</v>
      </c>
      <c r="S399" s="15">
        <v>0.11</v>
      </c>
      <c r="T399" s="15"/>
      <c r="U399" s="15"/>
      <c r="V399" s="15"/>
      <c r="W399" s="15"/>
      <c r="X399" s="15"/>
      <c r="Y399" s="15"/>
    </row>
    <row r="400" spans="1:79" ht="11.25" customHeight="1">
      <c r="A400" s="13">
        <f>A399+1</f>
        <v>512</v>
      </c>
      <c r="B400" s="12" t="s">
        <v>542</v>
      </c>
      <c r="C400" s="10">
        <v>4</v>
      </c>
      <c r="D400" s="10">
        <v>1.6</v>
      </c>
      <c r="E400" s="10">
        <v>0.1</v>
      </c>
      <c r="F400" s="15">
        <v>0.27</v>
      </c>
      <c r="G400" s="15">
        <v>0.59</v>
      </c>
      <c r="H400" s="15">
        <v>1.73</v>
      </c>
      <c r="I400" s="15">
        <v>0.95</v>
      </c>
      <c r="J400" s="15">
        <v>0.02</v>
      </c>
      <c r="K400" s="15">
        <v>0.02</v>
      </c>
      <c r="L400" s="15"/>
      <c r="M400" s="14">
        <f t="shared" si="20"/>
        <v>512</v>
      </c>
      <c r="N400" s="15">
        <v>0.05</v>
      </c>
      <c r="O400" s="15">
        <v>0.1</v>
      </c>
      <c r="P400" s="15">
        <v>1.5</v>
      </c>
      <c r="Q400" s="15" t="s">
        <v>147</v>
      </c>
      <c r="R400" s="15">
        <v>0.11</v>
      </c>
      <c r="S400" s="15">
        <v>0.04</v>
      </c>
      <c r="T400" s="15"/>
      <c r="U400" s="15"/>
      <c r="V400" s="15"/>
      <c r="W400" s="15"/>
      <c r="X400" s="15">
        <v>0.55000000000000004</v>
      </c>
      <c r="Y400" s="15">
        <v>0.04</v>
      </c>
    </row>
    <row r="401" spans="1:25" ht="11.25" customHeight="1">
      <c r="A401" s="13">
        <v>518</v>
      </c>
      <c r="B401" s="12" t="s">
        <v>548</v>
      </c>
      <c r="C401" s="10" t="s">
        <v>36</v>
      </c>
      <c r="D401" s="10" t="s">
        <v>36</v>
      </c>
      <c r="E401" s="10" t="s">
        <v>36</v>
      </c>
      <c r="F401" s="15" t="s">
        <v>36</v>
      </c>
      <c r="G401" s="15" t="s">
        <v>36</v>
      </c>
      <c r="H401" s="15" t="s">
        <v>36</v>
      </c>
      <c r="I401" s="15" t="s">
        <v>36</v>
      </c>
      <c r="J401" s="15"/>
      <c r="K401" s="15" t="s">
        <v>36</v>
      </c>
      <c r="L401" s="15"/>
      <c r="M401" s="14">
        <f t="shared" si="20"/>
        <v>518</v>
      </c>
      <c r="N401" s="15"/>
      <c r="O401" s="15"/>
      <c r="P401" s="15">
        <v>0.01</v>
      </c>
      <c r="Q401" s="15"/>
      <c r="R401" s="15">
        <v>0.01</v>
      </c>
      <c r="S401" s="15" t="s">
        <v>36</v>
      </c>
      <c r="T401" s="15"/>
      <c r="U401" s="15"/>
      <c r="V401" s="15"/>
      <c r="W401" s="15"/>
      <c r="X401" s="15"/>
      <c r="Y401" s="15"/>
    </row>
    <row r="402" spans="1:25" ht="11.25" customHeight="1">
      <c r="C402" s="10"/>
      <c r="D402" s="10"/>
      <c r="E402" s="10"/>
      <c r="F402" s="15"/>
      <c r="G402" s="15"/>
      <c r="H402" s="15"/>
      <c r="I402" s="15"/>
      <c r="J402" s="15"/>
      <c r="K402" s="15"/>
      <c r="L402" s="15"/>
      <c r="M402" s="14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spans="1:25" ht="11.25" customHeight="1">
      <c r="A403" s="150" t="s">
        <v>550</v>
      </c>
      <c r="B403" s="150"/>
      <c r="C403" s="10"/>
      <c r="D403" s="10"/>
      <c r="E403" s="10"/>
      <c r="F403" s="15"/>
      <c r="G403" s="15"/>
      <c r="H403" s="15"/>
      <c r="I403" s="15"/>
      <c r="J403" s="15"/>
      <c r="K403" s="15"/>
      <c r="L403" s="15"/>
      <c r="M403" s="14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spans="1:25" ht="11.25" customHeight="1">
      <c r="A404" s="13">
        <v>520</v>
      </c>
      <c r="B404" s="12" t="s">
        <v>551</v>
      </c>
      <c r="C404" s="10">
        <v>3.5</v>
      </c>
      <c r="D404" s="10">
        <v>11</v>
      </c>
      <c r="E404" s="10">
        <v>3</v>
      </c>
      <c r="F404" s="15"/>
      <c r="G404" s="15"/>
      <c r="H404" s="15">
        <v>2.87</v>
      </c>
      <c r="I404" s="15">
        <v>0.47</v>
      </c>
      <c r="J404" s="15">
        <v>0.08</v>
      </c>
      <c r="K404" s="15">
        <v>0.02</v>
      </c>
      <c r="L404" s="15">
        <v>0.01</v>
      </c>
      <c r="M404" s="14">
        <f t="shared" si="20"/>
        <v>520</v>
      </c>
      <c r="N404" s="15"/>
      <c r="O404" s="15">
        <v>0.28999999999999998</v>
      </c>
      <c r="P404" s="15">
        <v>10.57</v>
      </c>
      <c r="Q404" s="15">
        <v>0.04</v>
      </c>
      <c r="R404" s="15">
        <v>2.77</v>
      </c>
      <c r="S404" s="15">
        <v>0.19</v>
      </c>
      <c r="T404" s="15"/>
      <c r="U404" s="15"/>
      <c r="V404" s="15"/>
      <c r="W404" s="15"/>
      <c r="X404" s="15"/>
      <c r="Y404" s="15"/>
    </row>
    <row r="405" spans="1:25" ht="11.25" customHeight="1">
      <c r="A405" s="13">
        <f>A404+1</f>
        <v>521</v>
      </c>
      <c r="B405" s="12" t="s">
        <v>552</v>
      </c>
      <c r="C405" s="10">
        <v>2.2999999999999998</v>
      </c>
      <c r="D405" s="10">
        <v>8.3000000000000007</v>
      </c>
      <c r="E405" s="10">
        <v>1</v>
      </c>
      <c r="F405" s="15"/>
      <c r="G405" s="15"/>
      <c r="H405" s="15">
        <v>1.93</v>
      </c>
      <c r="I405" s="15">
        <v>0.28999999999999998</v>
      </c>
      <c r="J405" s="15">
        <v>0.05</v>
      </c>
      <c r="K405" s="15">
        <v>0.01</v>
      </c>
      <c r="L405" s="15">
        <v>0.01</v>
      </c>
      <c r="M405" s="14">
        <f t="shared" si="20"/>
        <v>521</v>
      </c>
      <c r="N405" s="15"/>
      <c r="O405" s="15">
        <v>0.18</v>
      </c>
      <c r="P405" s="15">
        <v>8.07</v>
      </c>
      <c r="Q405" s="15">
        <v>0.03</v>
      </c>
      <c r="R405" s="15">
        <v>0.91</v>
      </c>
      <c r="S405" s="15">
        <v>0.13</v>
      </c>
      <c r="T405" s="15"/>
      <c r="U405" s="15"/>
      <c r="V405" s="15"/>
      <c r="W405" s="15"/>
      <c r="X405" s="15"/>
      <c r="Y405" s="15"/>
    </row>
    <row r="406" spans="1:25" ht="11.25" customHeight="1">
      <c r="A406" s="13">
        <f>A405+1</f>
        <v>522</v>
      </c>
      <c r="B406" s="12" t="s">
        <v>553</v>
      </c>
      <c r="C406" s="10">
        <v>25.9</v>
      </c>
      <c r="D406" s="10">
        <v>0.1</v>
      </c>
      <c r="E406" s="10">
        <v>0.1</v>
      </c>
      <c r="F406" s="15">
        <v>10.7</v>
      </c>
      <c r="G406" s="15">
        <v>3.64</v>
      </c>
      <c r="H406" s="15">
        <v>2.63</v>
      </c>
      <c r="I406" s="15">
        <v>7.46</v>
      </c>
      <c r="J406" s="15">
        <v>0.08</v>
      </c>
      <c r="K406" s="15"/>
      <c r="L406" s="15">
        <v>0.03</v>
      </c>
      <c r="M406" s="14">
        <f t="shared" si="20"/>
        <v>522</v>
      </c>
      <c r="N406" s="15"/>
      <c r="O406" s="15" t="s">
        <v>147</v>
      </c>
      <c r="P406" s="15">
        <v>0.05</v>
      </c>
      <c r="Q406" s="15" t="s">
        <v>36</v>
      </c>
      <c r="R406" s="15">
        <v>0.08</v>
      </c>
      <c r="S406" s="15"/>
      <c r="T406" s="15"/>
      <c r="U406" s="15"/>
      <c r="V406" s="15"/>
      <c r="W406" s="15"/>
      <c r="X406" s="15"/>
      <c r="Y406" s="15"/>
    </row>
    <row r="407" spans="1:25" ht="11.25" customHeight="1">
      <c r="A407" s="13">
        <f>A406+1</f>
        <v>523</v>
      </c>
      <c r="B407" s="12" t="s">
        <v>679</v>
      </c>
      <c r="C407" s="10">
        <v>15.6</v>
      </c>
      <c r="D407" s="10">
        <v>0.9</v>
      </c>
      <c r="E407" s="10">
        <v>0.2</v>
      </c>
      <c r="F407" s="15">
        <v>8.25</v>
      </c>
      <c r="G407" s="15">
        <v>2.99</v>
      </c>
      <c r="H407" s="15">
        <v>1.33</v>
      </c>
      <c r="I407" s="15">
        <v>0.51</v>
      </c>
      <c r="J407" s="15">
        <v>0.01</v>
      </c>
      <c r="K407" s="15"/>
      <c r="L407" s="15"/>
      <c r="M407" s="14">
        <f t="shared" si="20"/>
        <v>523</v>
      </c>
      <c r="N407" s="15"/>
      <c r="O407" s="15"/>
      <c r="P407" s="15">
        <v>0.92</v>
      </c>
      <c r="Q407" s="15"/>
      <c r="R407" s="15">
        <v>0.17</v>
      </c>
      <c r="S407" s="15"/>
      <c r="T407" s="15"/>
      <c r="U407" s="15"/>
      <c r="V407" s="15"/>
      <c r="W407" s="15"/>
      <c r="X407" s="15"/>
      <c r="Y407" s="15"/>
    </row>
    <row r="408" spans="1:25" ht="11.25" customHeight="1">
      <c r="A408" s="13">
        <f>A407+1</f>
        <v>524</v>
      </c>
      <c r="B408" s="12" t="s">
        <v>678</v>
      </c>
      <c r="C408" s="10">
        <v>4.0999999999999996</v>
      </c>
      <c r="D408" s="10">
        <v>6.4</v>
      </c>
      <c r="E408" s="10">
        <v>15.4</v>
      </c>
      <c r="F408" s="15"/>
      <c r="G408" s="15">
        <v>0.02</v>
      </c>
      <c r="H408" s="15">
        <v>2.84</v>
      </c>
      <c r="I408" s="15">
        <v>0.37</v>
      </c>
      <c r="J408" s="15">
        <v>0.08</v>
      </c>
      <c r="K408" s="15">
        <v>0.11</v>
      </c>
      <c r="L408" s="15">
        <v>0.04</v>
      </c>
      <c r="M408" s="14">
        <f t="shared" si="20"/>
        <v>524</v>
      </c>
      <c r="N408" s="15"/>
      <c r="O408" s="15">
        <v>0.04</v>
      </c>
      <c r="P408" s="15">
        <v>6.24</v>
      </c>
      <c r="Q408" s="15">
        <v>0.14000000000000001</v>
      </c>
      <c r="R408" s="15">
        <v>13.86</v>
      </c>
      <c r="S408" s="15">
        <v>1.43</v>
      </c>
      <c r="T408" s="15"/>
      <c r="U408" s="15"/>
      <c r="V408" s="15"/>
      <c r="W408" s="15"/>
      <c r="X408" s="15"/>
      <c r="Y408" s="15">
        <v>0.17</v>
      </c>
    </row>
    <row r="409" spans="1:25" ht="11.25" customHeight="1">
      <c r="M409" s="14"/>
    </row>
    <row r="410" spans="1:25" ht="11.25" customHeight="1">
      <c r="A410" s="150" t="s">
        <v>554</v>
      </c>
      <c r="B410" s="150"/>
      <c r="C410" s="10"/>
      <c r="D410" s="10"/>
      <c r="E410" s="10"/>
      <c r="F410" s="15"/>
      <c r="G410" s="15"/>
      <c r="H410" s="15"/>
      <c r="I410" s="15"/>
      <c r="J410" s="15"/>
      <c r="K410" s="15"/>
      <c r="L410" s="15"/>
      <c r="M410" s="14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spans="1:25" ht="11.25" customHeight="1">
      <c r="A411" s="13">
        <f>A408+1</f>
        <v>525</v>
      </c>
      <c r="B411" s="12" t="s">
        <v>555</v>
      </c>
      <c r="C411" s="10">
        <v>9.1</v>
      </c>
      <c r="D411" s="10">
        <v>7.8</v>
      </c>
      <c r="E411" s="10">
        <v>2.1</v>
      </c>
      <c r="F411" s="15">
        <v>0.1</v>
      </c>
      <c r="G411" s="15">
        <v>0.16</v>
      </c>
      <c r="H411" s="15">
        <v>7.71</v>
      </c>
      <c r="I411" s="15">
        <v>1.05</v>
      </c>
      <c r="J411" s="15">
        <v>7.0000000000000007E-2</v>
      </c>
      <c r="K411" s="15">
        <v>0.02</v>
      </c>
      <c r="L411" s="15"/>
      <c r="M411" s="14">
        <f t="shared" si="20"/>
        <v>525</v>
      </c>
      <c r="N411" s="15"/>
      <c r="O411" s="15"/>
      <c r="P411" s="15">
        <v>7.81</v>
      </c>
      <c r="Q411" s="15"/>
      <c r="R411" s="15">
        <v>2.0099999999999998</v>
      </c>
      <c r="S411" s="15">
        <v>0.12</v>
      </c>
      <c r="T411" s="15"/>
      <c r="U411" s="15"/>
      <c r="V411" s="15"/>
      <c r="W411" s="15"/>
      <c r="X411" s="15"/>
      <c r="Y411" s="15"/>
    </row>
    <row r="412" spans="1:25" ht="11.25" customHeight="1">
      <c r="A412" s="13">
        <v>526</v>
      </c>
      <c r="B412" s="12" t="s">
        <v>681</v>
      </c>
      <c r="C412" s="10">
        <v>3.2</v>
      </c>
      <c r="D412" s="10">
        <v>3</v>
      </c>
      <c r="E412" s="10">
        <v>0.2</v>
      </c>
      <c r="F412" s="15"/>
      <c r="G412" s="15">
        <v>0.19</v>
      </c>
      <c r="H412" s="15">
        <v>1.61</v>
      </c>
      <c r="I412" s="15">
        <v>1.29</v>
      </c>
      <c r="J412" s="15">
        <v>0.01</v>
      </c>
      <c r="K412" s="15"/>
      <c r="L412" s="15"/>
      <c r="M412" s="14">
        <f>A412</f>
        <v>526</v>
      </c>
      <c r="N412" s="15">
        <v>0.04</v>
      </c>
      <c r="O412" s="15">
        <v>0.24</v>
      </c>
      <c r="P412" s="15">
        <v>2.64</v>
      </c>
      <c r="Q412" s="15">
        <v>0.01</v>
      </c>
      <c r="R412" s="15">
        <v>0.16</v>
      </c>
      <c r="S412" s="15">
        <v>0.03</v>
      </c>
      <c r="T412" s="15">
        <v>0.01</v>
      </c>
      <c r="U412" s="15"/>
      <c r="V412" s="15">
        <v>0.01</v>
      </c>
      <c r="W412" s="15"/>
      <c r="X412" s="15">
        <v>0.18</v>
      </c>
      <c r="Y412" s="15">
        <v>0.03</v>
      </c>
    </row>
    <row r="413" spans="1:25" ht="11.25" customHeight="1">
      <c r="A413" s="13">
        <f>A412+1</f>
        <v>527</v>
      </c>
      <c r="B413" s="12" t="s">
        <v>556</v>
      </c>
      <c r="C413" s="10">
        <v>0.6</v>
      </c>
      <c r="D413" s="10">
        <v>1</v>
      </c>
      <c r="E413" s="10">
        <v>1.5</v>
      </c>
      <c r="F413" s="15"/>
      <c r="G413" s="15" t="s">
        <v>36</v>
      </c>
      <c r="H413" s="15">
        <v>0.42</v>
      </c>
      <c r="I413" s="15">
        <v>0.13</v>
      </c>
      <c r="J413" s="15">
        <v>0.01</v>
      </c>
      <c r="K413" s="15">
        <v>0.01</v>
      </c>
      <c r="L413" s="15" t="s">
        <v>36</v>
      </c>
      <c r="M413" s="14">
        <f>A413</f>
        <v>527</v>
      </c>
      <c r="N413" s="15"/>
      <c r="O413" s="15">
        <v>0.02</v>
      </c>
      <c r="P413" s="15">
        <v>0.95</v>
      </c>
      <c r="Q413" s="15" t="s">
        <v>36</v>
      </c>
      <c r="R413" s="15">
        <v>1.36</v>
      </c>
      <c r="S413" s="15">
        <v>0.13</v>
      </c>
      <c r="T413" s="15" t="s">
        <v>36</v>
      </c>
      <c r="U413" s="15" t="s">
        <v>36</v>
      </c>
      <c r="V413" s="15"/>
      <c r="W413" s="15" t="s">
        <v>36</v>
      </c>
      <c r="X413" s="15"/>
      <c r="Y413" s="15">
        <v>0.01</v>
      </c>
    </row>
    <row r="414" spans="1:25" s="131" customFormat="1" ht="11.25" customHeight="1">
      <c r="A414" s="13">
        <f>A413+1</f>
        <v>528</v>
      </c>
      <c r="B414" s="111" t="s">
        <v>2</v>
      </c>
      <c r="C414" s="107">
        <v>3.327</v>
      </c>
      <c r="D414" s="107">
        <v>4.2646666666666659</v>
      </c>
      <c r="E414" s="107">
        <v>1.4093333333333333</v>
      </c>
      <c r="F414" s="119"/>
      <c r="G414" s="103">
        <v>0.11533333333333333</v>
      </c>
      <c r="H414" s="103">
        <v>2.0449999999999999</v>
      </c>
      <c r="I414" s="103">
        <v>1.1060000000000001</v>
      </c>
      <c r="J414" s="103" t="s">
        <v>36</v>
      </c>
      <c r="K414" s="119"/>
      <c r="L414" s="119"/>
      <c r="M414" s="14">
        <f>A414</f>
        <v>528</v>
      </c>
      <c r="N414" s="119"/>
      <c r="O414" s="103">
        <v>0.20033333333333334</v>
      </c>
      <c r="P414" s="119">
        <v>3.9646666666666661</v>
      </c>
      <c r="Q414" s="103">
        <v>5.4333333333333338E-2</v>
      </c>
      <c r="R414" s="103">
        <v>1.2366666666666666</v>
      </c>
      <c r="S414" s="103">
        <v>6.4000000000000001E-2</v>
      </c>
      <c r="T414" s="103">
        <v>4.5333333333333337E-2</v>
      </c>
      <c r="U414" s="103" t="s">
        <v>36</v>
      </c>
      <c r="V414" s="119">
        <v>1.7999999999999999E-2</v>
      </c>
      <c r="W414" s="119"/>
      <c r="X414" s="103">
        <v>5.7333333333333326E-2</v>
      </c>
      <c r="Y414" s="119"/>
    </row>
    <row r="415" spans="1:25" s="131" customFormat="1" ht="11.25" customHeight="1">
      <c r="A415" s="13">
        <f>A414+1</f>
        <v>529</v>
      </c>
      <c r="B415" s="111" t="s">
        <v>88</v>
      </c>
      <c r="C415" s="107">
        <v>7.9380000000000006</v>
      </c>
      <c r="D415" s="107">
        <v>8.1952666666666651</v>
      </c>
      <c r="E415" s="107">
        <v>3.2616666666666663</v>
      </c>
      <c r="F415" s="119"/>
      <c r="G415" s="103">
        <v>0.38400000000000006</v>
      </c>
      <c r="H415" s="103">
        <v>4.5889999999999995</v>
      </c>
      <c r="I415" s="103">
        <v>2.6346666666666665</v>
      </c>
      <c r="J415" s="103">
        <v>3.3666666666666671E-2</v>
      </c>
      <c r="K415" s="103">
        <v>3.3666666666666671E-2</v>
      </c>
      <c r="L415" s="119"/>
      <c r="M415" s="14">
        <f>A415</f>
        <v>529</v>
      </c>
      <c r="N415" s="103">
        <v>0.10133333333333334</v>
      </c>
      <c r="O415" s="103">
        <v>0.57326666666666659</v>
      </c>
      <c r="P415" s="119">
        <v>7.3183333333333325</v>
      </c>
      <c r="Q415" s="103">
        <v>4.7333333333333338E-2</v>
      </c>
      <c r="R415" s="103">
        <v>2.8836666666666666</v>
      </c>
      <c r="S415" s="103">
        <v>0.26300000000000001</v>
      </c>
      <c r="T415" s="103">
        <v>7.4333333333333335E-2</v>
      </c>
      <c r="U415" s="119"/>
      <c r="V415" s="119">
        <v>2.0333333333333332E-2</v>
      </c>
      <c r="W415" s="103">
        <v>2.0333333333333332E-2</v>
      </c>
      <c r="X415" s="103">
        <v>0.40400000000000008</v>
      </c>
      <c r="Y415" s="119"/>
    </row>
    <row r="416" spans="1:25" ht="11.25" customHeight="1">
      <c r="A416" s="13">
        <v>530</v>
      </c>
      <c r="B416" s="12" t="s">
        <v>680</v>
      </c>
      <c r="C416" s="10">
        <v>1.8</v>
      </c>
      <c r="D416" s="10">
        <v>2.5</v>
      </c>
      <c r="E416" s="10">
        <v>3.5</v>
      </c>
      <c r="F416" s="15"/>
      <c r="G416" s="15">
        <v>0.02</v>
      </c>
      <c r="H416" s="15">
        <v>1.26</v>
      </c>
      <c r="I416" s="15">
        <v>0.44</v>
      </c>
      <c r="J416" s="15">
        <v>0.02</v>
      </c>
      <c r="K416" s="15">
        <v>0.03</v>
      </c>
      <c r="L416" s="15">
        <v>0.02</v>
      </c>
      <c r="M416" s="14">
        <f t="shared" si="20"/>
        <v>530</v>
      </c>
      <c r="N416" s="15"/>
      <c r="O416" s="15">
        <v>0.05</v>
      </c>
      <c r="P416" s="15">
        <v>2.39</v>
      </c>
      <c r="Q416" s="15">
        <v>0.05</v>
      </c>
      <c r="R416" s="15">
        <v>3.22</v>
      </c>
      <c r="S416" s="15">
        <v>0.24</v>
      </c>
      <c r="T416" s="15">
        <v>0.04</v>
      </c>
      <c r="U416" s="15"/>
      <c r="V416" s="15" t="s">
        <v>36</v>
      </c>
      <c r="W416" s="15" t="s">
        <v>36</v>
      </c>
      <c r="X416" s="15" t="s">
        <v>36</v>
      </c>
      <c r="Y416" s="15">
        <v>0.06</v>
      </c>
    </row>
    <row r="417" spans="1:79" s="98" customFormat="1" ht="11.25" customHeight="1">
      <c r="A417" s="13">
        <v>531</v>
      </c>
      <c r="B417" s="111" t="s">
        <v>3</v>
      </c>
      <c r="C417" s="107">
        <v>1.6423333333333332</v>
      </c>
      <c r="D417" s="107">
        <v>0.90300000000000002</v>
      </c>
      <c r="E417" s="107">
        <v>1.5246666666666664</v>
      </c>
      <c r="F417" s="103">
        <v>1.3483333333333334</v>
      </c>
      <c r="G417" s="103">
        <v>0.61799999999999999</v>
      </c>
      <c r="H417" s="103">
        <v>0.72033333333333338</v>
      </c>
      <c r="I417" s="103">
        <v>0.27</v>
      </c>
      <c r="J417" s="103">
        <v>1.7000000000000001E-2</v>
      </c>
      <c r="K417" s="103">
        <v>1.7000000000000001E-2</v>
      </c>
      <c r="L417" s="119"/>
      <c r="M417" s="14">
        <f>A417</f>
        <v>531</v>
      </c>
      <c r="N417" s="119"/>
      <c r="O417" s="103">
        <v>1.2999999999999999E-2</v>
      </c>
      <c r="P417" s="119">
        <v>0.89</v>
      </c>
      <c r="Q417" s="119"/>
      <c r="R417" s="103">
        <v>1.3253333333333333</v>
      </c>
      <c r="S417" s="103">
        <v>0.12566666666666668</v>
      </c>
      <c r="T417" s="103">
        <v>1.1000000000000001E-2</v>
      </c>
      <c r="U417" s="103">
        <v>2.866666666666667E-2</v>
      </c>
      <c r="V417" s="119"/>
      <c r="W417" s="103">
        <v>3.4000000000000002E-2</v>
      </c>
      <c r="X417" s="119"/>
      <c r="Y417" s="119"/>
    </row>
    <row r="418" spans="1:79" s="74" customFormat="1" ht="11.25" customHeight="1">
      <c r="B418" s="75"/>
      <c r="C418" s="76" t="s">
        <v>594</v>
      </c>
      <c r="D418" s="76" t="s">
        <v>595</v>
      </c>
      <c r="E418" s="76" t="s">
        <v>596</v>
      </c>
      <c r="F418" s="77"/>
      <c r="G418" s="77"/>
      <c r="H418" s="77"/>
      <c r="I418" s="77"/>
      <c r="J418" s="77"/>
      <c r="K418" s="77"/>
      <c r="L418" s="77"/>
      <c r="M418" s="8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129"/>
      <c r="BK418" s="129"/>
      <c r="BL418" s="129"/>
      <c r="BM418" s="129"/>
      <c r="BN418" s="129"/>
      <c r="BO418" s="129"/>
      <c r="BP418" s="129"/>
      <c r="BQ418" s="129"/>
      <c r="BR418" s="129"/>
      <c r="BS418" s="129"/>
      <c r="BT418" s="129"/>
      <c r="BU418" s="129"/>
      <c r="BV418" s="129"/>
      <c r="BW418" s="129"/>
      <c r="BX418" s="129"/>
      <c r="BY418" s="129"/>
      <c r="BZ418" s="129"/>
      <c r="CA418" s="129"/>
    </row>
    <row r="419" spans="1:79" s="80" customFormat="1" ht="11.25" customHeight="1">
      <c r="A419" s="45" t="s">
        <v>95</v>
      </c>
      <c r="B419" s="78" t="s">
        <v>105</v>
      </c>
      <c r="C419" s="37" t="s">
        <v>597</v>
      </c>
      <c r="D419" s="37" t="s">
        <v>598</v>
      </c>
      <c r="E419" s="37" t="s">
        <v>598</v>
      </c>
      <c r="F419" s="69" t="s">
        <v>599</v>
      </c>
      <c r="G419" s="69" t="s">
        <v>600</v>
      </c>
      <c r="H419" s="69" t="s">
        <v>601</v>
      </c>
      <c r="I419" s="69" t="s">
        <v>602</v>
      </c>
      <c r="J419" s="69" t="s">
        <v>603</v>
      </c>
      <c r="K419" s="69" t="s">
        <v>604</v>
      </c>
      <c r="L419" s="69" t="s">
        <v>605</v>
      </c>
      <c r="M419" s="14" t="str">
        <f t="shared" si="20"/>
        <v>Número do</v>
      </c>
      <c r="N419" s="69" t="s">
        <v>606</v>
      </c>
      <c r="O419" s="69" t="s">
        <v>607</v>
      </c>
      <c r="P419" s="69" t="s">
        <v>608</v>
      </c>
      <c r="Q419" s="69" t="s">
        <v>609</v>
      </c>
      <c r="R419" s="79" t="s">
        <v>610</v>
      </c>
      <c r="S419" s="79" t="s">
        <v>611</v>
      </c>
      <c r="T419" s="69" t="s">
        <v>612</v>
      </c>
      <c r="U419" s="69" t="s">
        <v>613</v>
      </c>
      <c r="V419" s="69" t="s">
        <v>614</v>
      </c>
      <c r="W419" s="69" t="s">
        <v>615</v>
      </c>
      <c r="X419" s="69" t="s">
        <v>616</v>
      </c>
      <c r="Y419" s="69" t="s">
        <v>617</v>
      </c>
      <c r="Z419" s="130"/>
      <c r="AA419" s="130"/>
      <c r="AB419" s="130"/>
      <c r="AC419" s="130"/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</row>
    <row r="420" spans="1:79" s="125" customFormat="1" ht="11.25" customHeight="1">
      <c r="A420" s="84" t="s">
        <v>104</v>
      </c>
      <c r="B420" s="81"/>
      <c r="C420" s="82" t="s">
        <v>109</v>
      </c>
      <c r="D420" s="82" t="s">
        <v>109</v>
      </c>
      <c r="E420" s="82" t="s">
        <v>109</v>
      </c>
      <c r="F420" s="83" t="s">
        <v>109</v>
      </c>
      <c r="G420" s="83" t="s">
        <v>109</v>
      </c>
      <c r="H420" s="83" t="s">
        <v>109</v>
      </c>
      <c r="I420" s="83" t="s">
        <v>109</v>
      </c>
      <c r="J420" s="83" t="s">
        <v>109</v>
      </c>
      <c r="K420" s="83" t="s">
        <v>109</v>
      </c>
      <c r="L420" s="83" t="s">
        <v>109</v>
      </c>
      <c r="M420" s="19" t="str">
        <f t="shared" si="20"/>
        <v>Alimento</v>
      </c>
      <c r="N420" s="83" t="s">
        <v>109</v>
      </c>
      <c r="O420" s="83" t="s">
        <v>109</v>
      </c>
      <c r="P420" s="83" t="s">
        <v>109</v>
      </c>
      <c r="Q420" s="83" t="s">
        <v>109</v>
      </c>
      <c r="R420" s="83" t="s">
        <v>109</v>
      </c>
      <c r="S420" s="83" t="s">
        <v>109</v>
      </c>
      <c r="T420" s="83" t="s">
        <v>109</v>
      </c>
      <c r="U420" s="83" t="s">
        <v>109</v>
      </c>
      <c r="V420" s="83" t="s">
        <v>109</v>
      </c>
      <c r="W420" s="83" t="s">
        <v>109</v>
      </c>
      <c r="X420" s="83" t="s">
        <v>109</v>
      </c>
      <c r="Y420" s="83" t="s">
        <v>109</v>
      </c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80"/>
      <c r="AO420" s="80"/>
      <c r="AP420" s="80"/>
      <c r="AQ420" s="80"/>
      <c r="AR420" s="80"/>
      <c r="AS420" s="80"/>
      <c r="AT420" s="80"/>
      <c r="AU420" s="80"/>
      <c r="AV420" s="80"/>
      <c r="AW420" s="80"/>
      <c r="AX420" s="80"/>
      <c r="AY420" s="80"/>
      <c r="AZ420" s="80"/>
      <c r="BA420" s="80"/>
      <c r="BB420" s="80"/>
      <c r="BC420" s="80"/>
      <c r="BD420" s="80"/>
      <c r="BE420" s="80"/>
      <c r="BF420" s="80"/>
      <c r="BG420" s="80"/>
      <c r="BH420" s="80"/>
      <c r="BI420" s="80"/>
      <c r="BJ420" s="80"/>
      <c r="BK420" s="80"/>
      <c r="BL420" s="80"/>
      <c r="BM420" s="80"/>
      <c r="BN420" s="80"/>
      <c r="BO420" s="80"/>
      <c r="BP420" s="80"/>
      <c r="BQ420" s="80"/>
      <c r="BR420" s="80"/>
      <c r="BS420" s="80"/>
      <c r="BT420" s="80"/>
      <c r="BU420" s="80"/>
      <c r="BV420" s="80"/>
      <c r="BW420" s="80"/>
      <c r="BX420" s="80"/>
      <c r="BY420" s="80"/>
      <c r="BZ420" s="80"/>
      <c r="CA420" s="80"/>
    </row>
    <row r="421" spans="1:79" s="98" customFormat="1" ht="11.25" customHeight="1">
      <c r="A421" s="13">
        <f>A417+1</f>
        <v>532</v>
      </c>
      <c r="B421" s="111" t="s">
        <v>89</v>
      </c>
      <c r="C421" s="107">
        <v>0.46299999999999997</v>
      </c>
      <c r="D421" s="107">
        <v>0.47166666666666668</v>
      </c>
      <c r="E421" s="107">
        <v>9.7333333333333341E-2</v>
      </c>
      <c r="F421" s="119"/>
      <c r="G421" s="103">
        <v>1.5666666666666666E-2</v>
      </c>
      <c r="H421" s="103">
        <v>0.23899999999999999</v>
      </c>
      <c r="I421" s="103">
        <v>0.19766666666666666</v>
      </c>
      <c r="J421" s="119"/>
      <c r="K421" s="119"/>
      <c r="L421" s="119"/>
      <c r="M421" s="14">
        <f>A421</f>
        <v>532</v>
      </c>
      <c r="N421" s="119"/>
      <c r="O421" s="103">
        <v>2.9666666666666664E-2</v>
      </c>
      <c r="P421" s="119">
        <v>0.442</v>
      </c>
      <c r="Q421" s="119"/>
      <c r="R421" s="103">
        <v>8.2000000000000003E-2</v>
      </c>
      <c r="S421" s="103">
        <v>1.5333333333333332E-2</v>
      </c>
      <c r="T421" s="119"/>
      <c r="U421" s="119"/>
      <c r="V421" s="119"/>
      <c r="W421" s="119"/>
      <c r="X421" s="103">
        <v>2.6333333333333334E-2</v>
      </c>
      <c r="Y421" s="119"/>
    </row>
    <row r="422" spans="1:79" ht="11.25" customHeight="1">
      <c r="A422" s="13">
        <f>A421+1</f>
        <v>533</v>
      </c>
      <c r="B422" s="12" t="s">
        <v>557</v>
      </c>
      <c r="C422" s="10">
        <v>0.2</v>
      </c>
      <c r="D422" s="10">
        <v>0.2</v>
      </c>
      <c r="E422" s="10">
        <v>0.3</v>
      </c>
      <c r="F422" s="15"/>
      <c r="G422" s="15"/>
      <c r="H422" s="15">
        <v>0.15</v>
      </c>
      <c r="I422" s="15">
        <v>0.02</v>
      </c>
      <c r="J422" s="15" t="s">
        <v>36</v>
      </c>
      <c r="K422" s="15"/>
      <c r="L422" s="15"/>
      <c r="M422" s="14">
        <f>A422</f>
        <v>533</v>
      </c>
      <c r="N422" s="15"/>
      <c r="O422" s="15" t="s">
        <v>147</v>
      </c>
      <c r="P422" s="15">
        <v>0.22</v>
      </c>
      <c r="Q422" s="15"/>
      <c r="R422" s="15">
        <v>0.26</v>
      </c>
      <c r="S422" s="15" t="s">
        <v>36</v>
      </c>
      <c r="T422" s="15"/>
      <c r="U422" s="15"/>
      <c r="V422" s="15"/>
      <c r="W422" s="15"/>
      <c r="X422" s="15"/>
      <c r="Y422" s="15"/>
    </row>
    <row r="423" spans="1:79" ht="11.25" customHeight="1">
      <c r="A423" s="13">
        <f>A422+1</f>
        <v>534</v>
      </c>
      <c r="B423" s="12" t="s">
        <v>558</v>
      </c>
      <c r="C423" s="10">
        <v>1.8</v>
      </c>
      <c r="D423" s="10">
        <v>1.8</v>
      </c>
      <c r="E423" s="10">
        <v>0.8</v>
      </c>
      <c r="F423" s="15">
        <v>0.03</v>
      </c>
      <c r="G423" s="15">
        <v>0.15</v>
      </c>
      <c r="H423" s="15">
        <v>1.1200000000000001</v>
      </c>
      <c r="I423" s="15">
        <v>0.41</v>
      </c>
      <c r="J423" s="15">
        <v>0.01</v>
      </c>
      <c r="K423" s="15">
        <v>0.02</v>
      </c>
      <c r="L423" s="15">
        <v>0.01</v>
      </c>
      <c r="M423" s="14">
        <f t="shared" si="20"/>
        <v>534</v>
      </c>
      <c r="N423" s="15">
        <v>0.01</v>
      </c>
      <c r="O423" s="15">
        <v>7.0000000000000007E-2</v>
      </c>
      <c r="P423" s="15">
        <v>1.64</v>
      </c>
      <c r="Q423" s="15"/>
      <c r="R423" s="15">
        <v>0.69</v>
      </c>
      <c r="S423" s="15">
        <v>0.1</v>
      </c>
      <c r="T423" s="15" t="s">
        <v>36</v>
      </c>
      <c r="U423" s="15"/>
      <c r="V423" s="15"/>
      <c r="W423" s="15"/>
      <c r="X423" s="15">
        <v>0.04</v>
      </c>
      <c r="Y423" s="15" t="s">
        <v>36</v>
      </c>
    </row>
    <row r="424" spans="1:79" s="98" customFormat="1" ht="11.25" customHeight="1">
      <c r="A424" s="13">
        <f t="shared" ref="A424:A445" si="21">A423+1</f>
        <v>535</v>
      </c>
      <c r="B424" s="111" t="s">
        <v>682</v>
      </c>
      <c r="C424" s="107">
        <v>0.58833333333333337</v>
      </c>
      <c r="D424" s="107">
        <v>1.2663333333333333</v>
      </c>
      <c r="E424" s="107">
        <v>1.548</v>
      </c>
      <c r="F424" s="119"/>
      <c r="G424" s="119">
        <v>3.3333333333333335E-3</v>
      </c>
      <c r="H424" s="119">
        <v>0.37200000000000005</v>
      </c>
      <c r="I424" s="119">
        <v>0.17533333333333334</v>
      </c>
      <c r="J424" s="119">
        <v>1.8333333333333337E-2</v>
      </c>
      <c r="K424" s="119">
        <v>1.1333333333333334E-2</v>
      </c>
      <c r="L424" s="119">
        <v>4.6666666666666671E-3</v>
      </c>
      <c r="M424" s="14">
        <f t="shared" si="20"/>
        <v>535</v>
      </c>
      <c r="N424" s="119"/>
      <c r="O424" s="119">
        <v>1.0333333333333333E-2</v>
      </c>
      <c r="P424" s="119">
        <v>1.248</v>
      </c>
      <c r="Q424" s="119">
        <v>8.0000000000000002E-3</v>
      </c>
      <c r="R424" s="119">
        <v>1.444</v>
      </c>
      <c r="S424" s="119">
        <v>5.6000000000000001E-2</v>
      </c>
      <c r="T424" s="119" t="s">
        <v>36</v>
      </c>
      <c r="U424" s="119">
        <v>1.9333333333333331E-2</v>
      </c>
      <c r="V424" s="119"/>
      <c r="W424" s="119">
        <v>2.4000000000000004E-2</v>
      </c>
      <c r="X424" s="119"/>
      <c r="Y424" s="119">
        <v>1.7333333333333336E-2</v>
      </c>
    </row>
    <row r="425" spans="1:79" ht="11.25" customHeight="1">
      <c r="A425" s="13">
        <f t="shared" si="21"/>
        <v>536</v>
      </c>
      <c r="B425" s="12" t="s">
        <v>559</v>
      </c>
      <c r="C425" s="10">
        <v>2.5</v>
      </c>
      <c r="D425" s="10">
        <v>1.2</v>
      </c>
      <c r="E425" s="10">
        <v>0.1</v>
      </c>
      <c r="F425" s="15" t="s">
        <v>36</v>
      </c>
      <c r="G425" s="15">
        <v>0.11</v>
      </c>
      <c r="H425" s="15">
        <v>1.06</v>
      </c>
      <c r="I425" s="15">
        <v>1.19</v>
      </c>
      <c r="J425" s="15">
        <v>0.02</v>
      </c>
      <c r="K425" s="15">
        <v>0.02</v>
      </c>
      <c r="L425" s="15">
        <v>0.01</v>
      </c>
      <c r="M425" s="14">
        <f t="shared" si="20"/>
        <v>536</v>
      </c>
      <c r="N425" s="15" t="s">
        <v>36</v>
      </c>
      <c r="O425" s="15">
        <v>0.09</v>
      </c>
      <c r="P425" s="15">
        <v>1.1100000000000001</v>
      </c>
      <c r="Q425" s="15" t="s">
        <v>36</v>
      </c>
      <c r="R425" s="15">
        <v>7.0000000000000007E-2</v>
      </c>
      <c r="S425" s="15">
        <v>0.01</v>
      </c>
      <c r="T425" s="15">
        <v>0.03</v>
      </c>
      <c r="U425" s="15"/>
      <c r="V425" s="15">
        <v>0.02</v>
      </c>
      <c r="W425" s="15"/>
      <c r="X425" s="15">
        <v>0.18</v>
      </c>
      <c r="Y425" s="15">
        <v>0.02</v>
      </c>
    </row>
    <row r="426" spans="1:79" s="98" customFormat="1" ht="11.25" customHeight="1">
      <c r="A426" s="13">
        <f t="shared" si="21"/>
        <v>537</v>
      </c>
      <c r="B426" s="111" t="s">
        <v>5</v>
      </c>
      <c r="C426" s="107">
        <v>5.2556666666666674</v>
      </c>
      <c r="D426" s="107">
        <v>3.3220000000000001</v>
      </c>
      <c r="E426" s="107">
        <v>0.85633333333333339</v>
      </c>
      <c r="F426" s="103">
        <v>0.124</v>
      </c>
      <c r="G426" s="103">
        <v>0.65033333333333332</v>
      </c>
      <c r="H426" s="103">
        <v>2.8086666666666669</v>
      </c>
      <c r="I426" s="103">
        <v>1.57</v>
      </c>
      <c r="J426" s="103">
        <v>1.7000000000000001E-2</v>
      </c>
      <c r="K426" s="103">
        <v>2.0666666666666667E-2</v>
      </c>
      <c r="L426" s="119"/>
      <c r="M426" s="14">
        <f t="shared" si="20"/>
        <v>537</v>
      </c>
      <c r="N426" s="103">
        <v>4.1333333333333333E-2</v>
      </c>
      <c r="O426" s="103">
        <v>0.19266666666666668</v>
      </c>
      <c r="P426" s="119">
        <v>2.9986666666666668</v>
      </c>
      <c r="Q426" s="103">
        <v>1.7000000000000001E-2</v>
      </c>
      <c r="R426" s="103">
        <v>0.73666666666666669</v>
      </c>
      <c r="S426" s="103">
        <v>7.9000000000000001E-2</v>
      </c>
      <c r="T426" s="103">
        <v>2.0666666666666667E-2</v>
      </c>
      <c r="U426" s="119"/>
      <c r="V426" s="119">
        <v>0.01</v>
      </c>
      <c r="W426" s="119"/>
      <c r="X426" s="103">
        <v>0.26166666666666666</v>
      </c>
      <c r="Y426" s="103">
        <v>0.01</v>
      </c>
    </row>
    <row r="427" spans="1:79" s="98" customFormat="1" ht="11.25" customHeight="1">
      <c r="A427" s="13">
        <f t="shared" si="21"/>
        <v>538</v>
      </c>
      <c r="B427" s="111" t="s">
        <v>6</v>
      </c>
      <c r="C427" s="107">
        <v>3.6920000000000002</v>
      </c>
      <c r="D427" s="107">
        <v>2.2396666666666669</v>
      </c>
      <c r="E427" s="107">
        <v>1.0146666666666666</v>
      </c>
      <c r="F427" s="103">
        <v>0.11666666666666665</v>
      </c>
      <c r="G427" s="103">
        <v>0.54333333333333333</v>
      </c>
      <c r="H427" s="103">
        <v>2.093666666666667</v>
      </c>
      <c r="I427" s="103">
        <v>0.93133333333333335</v>
      </c>
      <c r="J427" s="103">
        <v>1.4999999999999999E-2</v>
      </c>
      <c r="K427" s="103">
        <v>0.01</v>
      </c>
      <c r="L427" s="119" t="s">
        <v>36</v>
      </c>
      <c r="M427" s="14">
        <f t="shared" si="20"/>
        <v>538</v>
      </c>
      <c r="N427" s="103">
        <v>3.0333333333333334E-2</v>
      </c>
      <c r="O427" s="103">
        <v>0.10166666666666667</v>
      </c>
      <c r="P427" s="119">
        <v>2.0449999999999999</v>
      </c>
      <c r="Q427" s="103">
        <v>1.4999999999999999E-2</v>
      </c>
      <c r="R427" s="103">
        <v>0.91100000000000003</v>
      </c>
      <c r="S427" s="103">
        <v>6.5666666666666665E-2</v>
      </c>
      <c r="T427" s="103">
        <v>3.7999999999999999E-2</v>
      </c>
      <c r="U427" s="119"/>
      <c r="V427" s="119" t="s">
        <v>36</v>
      </c>
      <c r="W427" s="119"/>
      <c r="X427" s="103">
        <v>0.18533333333333335</v>
      </c>
      <c r="Y427" s="103">
        <v>0.01</v>
      </c>
    </row>
    <row r="428" spans="1:79" s="98" customFormat="1" ht="11.25" customHeight="1">
      <c r="A428" s="13">
        <f t="shared" si="21"/>
        <v>539</v>
      </c>
      <c r="B428" s="98" t="s">
        <v>683</v>
      </c>
      <c r="C428" s="107">
        <v>2.16</v>
      </c>
      <c r="D428" s="107">
        <v>2.8666666666666667</v>
      </c>
      <c r="E428" s="107">
        <v>1.5266666666666666</v>
      </c>
      <c r="F428" s="119"/>
      <c r="G428" s="103">
        <v>6.3333333333333339E-2</v>
      </c>
      <c r="H428" s="103">
        <v>1.3933333333333333</v>
      </c>
      <c r="I428" s="103">
        <v>0.67333333333333334</v>
      </c>
      <c r="J428" s="119"/>
      <c r="K428" s="119"/>
      <c r="L428" s="119"/>
      <c r="M428" s="14">
        <f t="shared" si="20"/>
        <v>539</v>
      </c>
      <c r="N428" s="119"/>
      <c r="O428" s="103">
        <v>0.13</v>
      </c>
      <c r="P428" s="119">
        <v>2.6933333333333334</v>
      </c>
      <c r="Q428" s="103">
        <v>4.3333333333333335E-2</v>
      </c>
      <c r="R428" s="103">
        <v>1.25</v>
      </c>
      <c r="S428" s="103">
        <v>0.19333333333333336</v>
      </c>
      <c r="T428" s="103">
        <v>4.6666666666666669E-2</v>
      </c>
      <c r="U428" s="119"/>
      <c r="V428" s="119"/>
      <c r="W428" s="119"/>
      <c r="X428" s="119"/>
      <c r="Y428" s="119"/>
    </row>
    <row r="429" spans="1:79" s="98" customFormat="1" ht="11.25" customHeight="1">
      <c r="A429" s="13">
        <f t="shared" si="21"/>
        <v>540</v>
      </c>
      <c r="B429" s="98" t="s">
        <v>48</v>
      </c>
      <c r="C429" s="107">
        <v>1.9233333333333333</v>
      </c>
      <c r="D429" s="107">
        <v>2.5866666666666664</v>
      </c>
      <c r="E429" s="107">
        <v>1.5833333333333335</v>
      </c>
      <c r="F429" s="119"/>
      <c r="G429" s="103">
        <v>6.6666666666666666E-2</v>
      </c>
      <c r="H429" s="103">
        <v>1.2533333333333332</v>
      </c>
      <c r="I429" s="103">
        <v>0.58333333333333337</v>
      </c>
      <c r="J429" s="119"/>
      <c r="K429" s="119"/>
      <c r="L429" s="119"/>
      <c r="M429" s="14">
        <f t="shared" si="20"/>
        <v>540</v>
      </c>
      <c r="N429" s="119"/>
      <c r="O429" s="103">
        <v>0.13</v>
      </c>
      <c r="P429" s="119">
        <v>2.4133333333333331</v>
      </c>
      <c r="Q429" s="103">
        <v>4.3333333333333335E-2</v>
      </c>
      <c r="R429" s="103">
        <v>1.35</v>
      </c>
      <c r="S429" s="103">
        <v>0.18</v>
      </c>
      <c r="T429" s="103">
        <v>0.02</v>
      </c>
      <c r="U429" s="119"/>
      <c r="V429" s="119"/>
      <c r="W429" s="119"/>
      <c r="X429" s="119"/>
      <c r="Y429" s="119"/>
    </row>
    <row r="430" spans="1:79" s="98" customFormat="1" ht="11.25" customHeight="1">
      <c r="A430" s="13">
        <f t="shared" si="21"/>
        <v>541</v>
      </c>
      <c r="B430" s="98" t="s">
        <v>51</v>
      </c>
      <c r="C430" s="107">
        <v>1.6100000000000003</v>
      </c>
      <c r="D430" s="107">
        <v>2.5083333333333329</v>
      </c>
      <c r="E430" s="107">
        <v>1.7930000000000001</v>
      </c>
      <c r="F430" s="119"/>
      <c r="G430" s="103">
        <v>3.1333333333333331E-2</v>
      </c>
      <c r="H430" s="103">
        <v>1.2386666666666668</v>
      </c>
      <c r="I430" s="103">
        <v>0.34</v>
      </c>
      <c r="J430" s="103" t="s">
        <v>36</v>
      </c>
      <c r="K430" s="103" t="s">
        <v>36</v>
      </c>
      <c r="L430" s="119"/>
      <c r="M430" s="14">
        <f t="shared" si="20"/>
        <v>541</v>
      </c>
      <c r="N430" s="103" t="s">
        <v>36</v>
      </c>
      <c r="O430" s="103">
        <v>0.25933333333333336</v>
      </c>
      <c r="P430" s="119">
        <v>2.2313333333333332</v>
      </c>
      <c r="Q430" s="103">
        <v>1.7666666666666667E-2</v>
      </c>
      <c r="R430" s="103">
        <v>1.5673333333333332</v>
      </c>
      <c r="S430" s="103">
        <v>0.11233333333333334</v>
      </c>
      <c r="T430" s="103">
        <v>3.3333333333333333E-2</v>
      </c>
      <c r="U430" s="119"/>
      <c r="V430" s="119" t="s">
        <v>36</v>
      </c>
      <c r="W430" s="119"/>
      <c r="X430" s="103">
        <v>1.2000000000000002E-2</v>
      </c>
      <c r="Y430" s="119"/>
    </row>
    <row r="431" spans="1:79" s="98" customFormat="1" ht="11.25" customHeight="1">
      <c r="A431" s="13">
        <f t="shared" si="21"/>
        <v>542</v>
      </c>
      <c r="B431" s="98" t="s">
        <v>59</v>
      </c>
      <c r="C431" s="107">
        <v>0.27100000000000002</v>
      </c>
      <c r="D431" s="107">
        <v>0.26466666666666666</v>
      </c>
      <c r="E431" s="107">
        <v>0.28833333333333333</v>
      </c>
      <c r="F431" s="119"/>
      <c r="G431" s="103" t="s">
        <v>36</v>
      </c>
      <c r="H431" s="103">
        <v>0.20499999999999999</v>
      </c>
      <c r="I431" s="103">
        <v>6.6000000000000003E-2</v>
      </c>
      <c r="J431" s="103" t="s">
        <v>36</v>
      </c>
      <c r="K431" s="103" t="s">
        <v>36</v>
      </c>
      <c r="L431" s="119"/>
      <c r="M431" s="14">
        <f t="shared" si="20"/>
        <v>542</v>
      </c>
      <c r="N431" s="119"/>
      <c r="O431" s="103">
        <v>1.1666666666666665E-2</v>
      </c>
      <c r="P431" s="119">
        <v>0.253</v>
      </c>
      <c r="Q431" s="103" t="s">
        <v>36</v>
      </c>
      <c r="R431" s="103">
        <v>0.27500000000000002</v>
      </c>
      <c r="S431" s="103">
        <v>1.3333333333333334E-2</v>
      </c>
      <c r="T431" s="119"/>
      <c r="U431" s="103" t="s">
        <v>36</v>
      </c>
      <c r="V431" s="119"/>
      <c r="W431" s="119"/>
      <c r="X431" s="103" t="s">
        <v>36</v>
      </c>
      <c r="Y431" s="103" t="s">
        <v>36</v>
      </c>
    </row>
    <row r="432" spans="1:79" s="98" customFormat="1" ht="11.25" customHeight="1">
      <c r="A432" s="13">
        <f t="shared" si="21"/>
        <v>543</v>
      </c>
      <c r="B432" s="98" t="s">
        <v>7</v>
      </c>
      <c r="C432" s="107">
        <v>2.8933333333333331</v>
      </c>
      <c r="D432" s="107">
        <v>3.6760000000000002</v>
      </c>
      <c r="E432" s="107">
        <v>1.6736666666666664</v>
      </c>
      <c r="F432" s="119"/>
      <c r="G432" s="119">
        <v>8.3000000000000004E-2</v>
      </c>
      <c r="H432" s="119">
        <v>1.7323333333333333</v>
      </c>
      <c r="I432" s="119">
        <v>1.0090000000000001</v>
      </c>
      <c r="J432" s="119">
        <v>1.7000000000000001E-2</v>
      </c>
      <c r="K432" s="119">
        <v>8.0000000000000002E-3</v>
      </c>
      <c r="L432" s="119"/>
      <c r="M432" s="14">
        <f t="shared" si="20"/>
        <v>543</v>
      </c>
      <c r="N432" s="119"/>
      <c r="O432" s="119">
        <v>0.158</v>
      </c>
      <c r="P432" s="119">
        <v>3.4180000000000006</v>
      </c>
      <c r="Q432" s="119">
        <v>7.5000000000000011E-2</v>
      </c>
      <c r="R432" s="119">
        <v>1.4109999999999998</v>
      </c>
      <c r="S432" s="119">
        <v>0.155</v>
      </c>
      <c r="T432" s="119">
        <v>3.5666666666666673E-2</v>
      </c>
      <c r="U432" s="119"/>
      <c r="V432" s="119"/>
      <c r="W432" s="119"/>
      <c r="X432" s="119">
        <v>3.8666666666666676E-2</v>
      </c>
      <c r="Y432" s="119"/>
    </row>
    <row r="433" spans="1:25" s="98" customFormat="1" ht="11.25" customHeight="1">
      <c r="A433" s="13">
        <f t="shared" si="21"/>
        <v>544</v>
      </c>
      <c r="B433" s="98" t="s">
        <v>10</v>
      </c>
      <c r="C433" s="107">
        <v>1.0423333333333333</v>
      </c>
      <c r="D433" s="107">
        <v>1.1053333333333333</v>
      </c>
      <c r="E433" s="107">
        <v>0.23999999999999996</v>
      </c>
      <c r="F433" s="119"/>
      <c r="G433" s="103">
        <v>7.4999999999999997E-2</v>
      </c>
      <c r="H433" s="103">
        <v>0.61033333333333328</v>
      </c>
      <c r="I433" s="103">
        <v>0.316</v>
      </c>
      <c r="J433" s="103" t="s">
        <v>36</v>
      </c>
      <c r="K433" s="119"/>
      <c r="L433" s="103" t="s">
        <v>36</v>
      </c>
      <c r="M433" s="14">
        <f t="shared" si="20"/>
        <v>544</v>
      </c>
      <c r="N433" s="103">
        <v>2.6666666666666668E-2</v>
      </c>
      <c r="O433" s="103">
        <v>0.11</v>
      </c>
      <c r="P433" s="119">
        <v>0.94799999999999995</v>
      </c>
      <c r="Q433" s="103" t="s">
        <v>36</v>
      </c>
      <c r="R433" s="103">
        <v>0.17699999999999996</v>
      </c>
      <c r="S433" s="103">
        <v>6.3E-2</v>
      </c>
      <c r="T433" s="103" t="s">
        <v>36</v>
      </c>
      <c r="U433" s="103" t="s">
        <v>36</v>
      </c>
      <c r="V433" s="119" t="s">
        <v>36</v>
      </c>
      <c r="W433" s="119"/>
      <c r="X433" s="103">
        <v>5.8666666666666666E-2</v>
      </c>
      <c r="Y433" s="103" t="s">
        <v>36</v>
      </c>
    </row>
    <row r="434" spans="1:25" s="2" customFormat="1" ht="11.25" customHeight="1">
      <c r="A434" s="13">
        <f t="shared" si="21"/>
        <v>545</v>
      </c>
      <c r="B434" s="2" t="s">
        <v>83</v>
      </c>
      <c r="C434" s="101">
        <v>1.0943333333333334</v>
      </c>
      <c r="D434" s="101">
        <v>1.7673333333333334</v>
      </c>
      <c r="E434" s="101">
        <v>3.8153333333333337</v>
      </c>
      <c r="F434" s="90"/>
      <c r="G434" s="90"/>
      <c r="H434" s="106">
        <v>0.78733333333333333</v>
      </c>
      <c r="I434" s="106">
        <v>0.26</v>
      </c>
      <c r="J434" s="106">
        <v>0.02</v>
      </c>
      <c r="K434" s="106">
        <v>2.7E-2</v>
      </c>
      <c r="L434" s="106" t="s">
        <v>36</v>
      </c>
      <c r="M434" s="14">
        <f t="shared" si="20"/>
        <v>545</v>
      </c>
      <c r="N434" s="90"/>
      <c r="O434" s="106" t="s">
        <v>36</v>
      </c>
      <c r="P434" s="119">
        <v>1.7473333333333334</v>
      </c>
      <c r="Q434" s="106">
        <v>0.02</v>
      </c>
      <c r="R434" s="106">
        <v>3.4586666666666672</v>
      </c>
      <c r="S434" s="106">
        <v>0.35666666666666663</v>
      </c>
      <c r="T434" s="90"/>
      <c r="U434" s="90"/>
      <c r="V434" s="119"/>
      <c r="W434" s="90"/>
      <c r="X434" s="90"/>
      <c r="Y434" s="106">
        <v>1.3333333333333334E-2</v>
      </c>
    </row>
    <row r="435" spans="1:25" s="2" customFormat="1" ht="11.25" customHeight="1">
      <c r="A435" s="13">
        <f t="shared" si="21"/>
        <v>546</v>
      </c>
      <c r="B435" s="2" t="s">
        <v>84</v>
      </c>
      <c r="C435" s="101">
        <v>6.2333333333333338E-2</v>
      </c>
      <c r="D435" s="101" t="s">
        <v>36</v>
      </c>
      <c r="E435" s="101">
        <v>0.1623333333333333</v>
      </c>
      <c r="F435" s="90"/>
      <c r="G435" s="90"/>
      <c r="H435" s="106">
        <v>5.2333333333333336E-2</v>
      </c>
      <c r="I435" s="106">
        <v>0.01</v>
      </c>
      <c r="J435" s="106" t="s">
        <v>36</v>
      </c>
      <c r="K435" s="106"/>
      <c r="L435" s="106"/>
      <c r="M435" s="14">
        <f t="shared" si="20"/>
        <v>546</v>
      </c>
      <c r="N435" s="90"/>
      <c r="O435" s="106" t="s">
        <v>36</v>
      </c>
      <c r="P435" s="119">
        <v>2.1000000000000001E-2</v>
      </c>
      <c r="Q435" s="106"/>
      <c r="R435" s="106">
        <v>7.2333333333333319E-2</v>
      </c>
      <c r="S435" s="106">
        <v>7.6666666666666661E-2</v>
      </c>
      <c r="T435" s="90"/>
      <c r="U435" s="90"/>
      <c r="V435" s="119"/>
      <c r="W435" s="90"/>
      <c r="X435" s="90"/>
      <c r="Y435" s="106"/>
    </row>
    <row r="436" spans="1:25" s="98" customFormat="1" ht="11.25" customHeight="1">
      <c r="A436" s="13">
        <f t="shared" si="21"/>
        <v>547</v>
      </c>
      <c r="B436" s="98" t="s">
        <v>85</v>
      </c>
      <c r="C436" s="101">
        <v>1.3389999999999997</v>
      </c>
      <c r="D436" s="101">
        <v>2.0806666666666662</v>
      </c>
      <c r="E436" s="101">
        <v>3.9976666666666665</v>
      </c>
      <c r="F436" s="103"/>
      <c r="G436" s="103" t="s">
        <v>36</v>
      </c>
      <c r="H436" s="103">
        <v>0.92733333333333334</v>
      </c>
      <c r="I436" s="103">
        <v>0.33700000000000002</v>
      </c>
      <c r="J436" s="103">
        <v>2.2333333333333334E-2</v>
      </c>
      <c r="K436" s="103">
        <v>3.7333333333333329E-2</v>
      </c>
      <c r="L436" s="103">
        <v>1.4999999999999999E-2</v>
      </c>
      <c r="M436" s="14">
        <f t="shared" si="20"/>
        <v>547</v>
      </c>
      <c r="N436" s="119"/>
      <c r="O436" s="103">
        <v>3.7333333333333329E-2</v>
      </c>
      <c r="P436" s="119">
        <v>2.0209999999999995</v>
      </c>
      <c r="Q436" s="103">
        <v>2.2333333333333334E-2</v>
      </c>
      <c r="R436" s="103">
        <v>3.6003333333333334</v>
      </c>
      <c r="S436" s="103">
        <v>0.36</v>
      </c>
      <c r="T436" s="103">
        <v>3.7333333333333329E-2</v>
      </c>
      <c r="U436" s="103"/>
      <c r="V436" s="119"/>
      <c r="W436" s="103"/>
      <c r="X436" s="103"/>
      <c r="Y436" s="120">
        <v>1.4999999999999999E-2</v>
      </c>
    </row>
    <row r="437" spans="1:25" s="2" customFormat="1" ht="11.25" customHeight="1">
      <c r="A437" s="13">
        <f t="shared" si="21"/>
        <v>548</v>
      </c>
      <c r="B437" s="112" t="s">
        <v>14</v>
      </c>
      <c r="C437" s="101">
        <v>1.3929999999999998</v>
      </c>
      <c r="D437" s="101">
        <v>1.1060000000000001</v>
      </c>
      <c r="E437" s="101">
        <v>0.71799999999999997</v>
      </c>
      <c r="F437" s="90"/>
      <c r="G437" s="106">
        <v>2.4000000000000004E-2</v>
      </c>
      <c r="H437" s="106">
        <v>0.75599999999999989</v>
      </c>
      <c r="I437" s="106">
        <v>0.55666666666666664</v>
      </c>
      <c r="J437" s="106">
        <v>1.6333333333333335E-2</v>
      </c>
      <c r="K437" s="106">
        <v>9.3333333333333341E-3</v>
      </c>
      <c r="L437" s="106">
        <v>1.8666666666666668E-2</v>
      </c>
      <c r="M437" s="14">
        <f t="shared" si="20"/>
        <v>548</v>
      </c>
      <c r="N437" s="90"/>
      <c r="O437" s="106">
        <v>2.9333333333333333E-2</v>
      </c>
      <c r="P437" s="119">
        <v>1.0423333333333333</v>
      </c>
      <c r="Q437" s="106">
        <v>1.3333333333333334E-2</v>
      </c>
      <c r="R437" s="106">
        <v>0.61399999999999999</v>
      </c>
      <c r="S437" s="106">
        <v>2.7666666666666662E-2</v>
      </c>
      <c r="T437" s="106">
        <v>4.3333333333333335E-2</v>
      </c>
      <c r="U437" s="106" t="s">
        <v>36</v>
      </c>
      <c r="V437" s="119"/>
      <c r="W437" s="90"/>
      <c r="X437" s="106" t="s">
        <v>36</v>
      </c>
      <c r="Y437" s="90"/>
    </row>
    <row r="438" spans="1:25" s="2" customFormat="1" ht="11.25" customHeight="1">
      <c r="A438" s="13">
        <f t="shared" si="21"/>
        <v>549</v>
      </c>
      <c r="B438" s="112" t="s">
        <v>15</v>
      </c>
      <c r="C438" s="101">
        <v>0.21</v>
      </c>
      <c r="D438" s="101">
        <v>0.83</v>
      </c>
      <c r="E438" s="101">
        <v>0.23333333333333336</v>
      </c>
      <c r="F438" s="90"/>
      <c r="G438" s="90"/>
      <c r="H438" s="106">
        <v>0.17666666666666667</v>
      </c>
      <c r="I438" s="106">
        <v>3.3333333333333333E-2</v>
      </c>
      <c r="J438" s="90"/>
      <c r="K438" s="90"/>
      <c r="L438" s="90"/>
      <c r="M438" s="14">
        <f t="shared" si="20"/>
        <v>549</v>
      </c>
      <c r="N438" s="90"/>
      <c r="O438" s="106">
        <v>0.01</v>
      </c>
      <c r="P438" s="119">
        <v>0.82</v>
      </c>
      <c r="Q438" s="90"/>
      <c r="R438" s="106">
        <v>0.20333333333333337</v>
      </c>
      <c r="S438" s="106">
        <v>0.03</v>
      </c>
      <c r="T438" s="90"/>
      <c r="U438" s="90"/>
      <c r="V438" s="119"/>
      <c r="W438" s="90"/>
      <c r="X438" s="90"/>
      <c r="Y438" s="90"/>
    </row>
    <row r="439" spans="1:25" s="2" customFormat="1" ht="11.25" customHeight="1">
      <c r="A439" s="13">
        <f t="shared" si="21"/>
        <v>550</v>
      </c>
      <c r="B439" s="112" t="s">
        <v>16</v>
      </c>
      <c r="C439" s="101">
        <v>0.17566666666666669</v>
      </c>
      <c r="D439" s="101">
        <v>0.12833333333333335</v>
      </c>
      <c r="E439" s="101" t="s">
        <v>36</v>
      </c>
      <c r="F439" s="90"/>
      <c r="G439" s="106">
        <v>2.3333333333333335E-3</v>
      </c>
      <c r="H439" s="106">
        <v>0.10366666666666667</v>
      </c>
      <c r="I439" s="106">
        <v>5.0333333333333334E-2</v>
      </c>
      <c r="J439" s="106">
        <v>4.333333333333334E-3</v>
      </c>
      <c r="K439" s="106">
        <v>5.6666666666666671E-3</v>
      </c>
      <c r="L439" s="90"/>
      <c r="M439" s="14">
        <f t="shared" si="20"/>
        <v>550</v>
      </c>
      <c r="N439" s="90"/>
      <c r="O439" s="106">
        <v>6.333333333333334E-3</v>
      </c>
      <c r="P439" s="119">
        <v>0.11933333333333333</v>
      </c>
      <c r="Q439" s="106" t="s">
        <v>36</v>
      </c>
      <c r="R439" s="106">
        <v>2.7999999999999997E-2</v>
      </c>
      <c r="S439" s="90"/>
      <c r="T439" s="90"/>
      <c r="U439" s="90"/>
      <c r="V439" s="119"/>
      <c r="W439" s="90"/>
      <c r="X439" s="90"/>
      <c r="Y439" s="90"/>
    </row>
    <row r="440" spans="1:25" s="2" customFormat="1" ht="11.25" customHeight="1">
      <c r="A440" s="13">
        <f t="shared" si="21"/>
        <v>551</v>
      </c>
      <c r="B440" s="112" t="s">
        <v>632</v>
      </c>
      <c r="C440" s="101">
        <v>6.0453333333333337</v>
      </c>
      <c r="D440" s="101">
        <v>2.9630000000000001</v>
      </c>
      <c r="E440" s="101">
        <v>0.18766666666666665</v>
      </c>
      <c r="F440" s="106">
        <v>0.24666666666666667</v>
      </c>
      <c r="G440" s="106">
        <v>1.0773333333333335</v>
      </c>
      <c r="H440" s="106">
        <v>3.379</v>
      </c>
      <c r="I440" s="106">
        <v>1.3836666666666666</v>
      </c>
      <c r="J440" s="106">
        <v>2.1000000000000001E-2</v>
      </c>
      <c r="K440" s="90"/>
      <c r="L440" s="90"/>
      <c r="M440" s="14">
        <f t="shared" si="20"/>
        <v>551</v>
      </c>
      <c r="N440" s="106">
        <v>8.3666666666666667E-2</v>
      </c>
      <c r="O440" s="106">
        <v>0.17766666666666664</v>
      </c>
      <c r="P440" s="119">
        <v>2.6386666666666669</v>
      </c>
      <c r="Q440" s="106">
        <v>2.1000000000000001E-2</v>
      </c>
      <c r="R440" s="106">
        <v>0.16666666666666666</v>
      </c>
      <c r="S440" s="106">
        <v>2.1000000000000001E-2</v>
      </c>
      <c r="T440" s="90"/>
      <c r="U440" s="90"/>
      <c r="V440" s="119"/>
      <c r="W440" s="90"/>
      <c r="X440" s="106">
        <v>0.29566666666666669</v>
      </c>
      <c r="Y440" s="106">
        <v>3.1333333333333331E-2</v>
      </c>
    </row>
    <row r="441" spans="1:25" s="2" customFormat="1" ht="11.25" customHeight="1">
      <c r="A441" s="13">
        <f t="shared" si="21"/>
        <v>552</v>
      </c>
      <c r="B441" s="112" t="s">
        <v>684</v>
      </c>
      <c r="C441" s="101">
        <v>6.133333333333333E-2</v>
      </c>
      <c r="D441" s="101">
        <v>0.14533333333333331</v>
      </c>
      <c r="E441" s="101" t="s">
        <v>36</v>
      </c>
      <c r="F441" s="90"/>
      <c r="G441" s="90"/>
      <c r="H441" s="106">
        <v>6.133333333333333E-2</v>
      </c>
      <c r="I441" s="106" t="s">
        <v>36</v>
      </c>
      <c r="J441" s="90"/>
      <c r="K441" s="106" t="s">
        <v>36</v>
      </c>
      <c r="L441" s="90"/>
      <c r="M441" s="14">
        <f t="shared" si="20"/>
        <v>552</v>
      </c>
      <c r="N441" s="90"/>
      <c r="O441" s="90"/>
      <c r="P441" s="119">
        <v>0.14533333333333331</v>
      </c>
      <c r="Q441" s="106" t="s">
        <v>36</v>
      </c>
      <c r="R441" s="106">
        <v>4.3000000000000003E-2</v>
      </c>
      <c r="S441" s="106" t="s">
        <v>36</v>
      </c>
      <c r="T441" s="90"/>
      <c r="U441" s="90"/>
      <c r="V441" s="119"/>
      <c r="W441" s="90"/>
      <c r="X441" s="90"/>
      <c r="Y441" s="90"/>
    </row>
    <row r="442" spans="1:25" s="2" customFormat="1" ht="11.25" customHeight="1">
      <c r="A442" s="13">
        <f t="shared" si="21"/>
        <v>553</v>
      </c>
      <c r="B442" s="112" t="s">
        <v>17</v>
      </c>
      <c r="C442" s="101">
        <v>4.1379999999999999</v>
      </c>
      <c r="D442" s="101">
        <v>3.1583333333333332</v>
      </c>
      <c r="E442" s="101">
        <v>1.2296666666666667</v>
      </c>
      <c r="F442" s="90"/>
      <c r="G442" s="106">
        <v>0.29399999999999998</v>
      </c>
      <c r="H442" s="106">
        <v>2.0973333333333333</v>
      </c>
      <c r="I442" s="106">
        <v>1.5743333333333334</v>
      </c>
      <c r="J442" s="106">
        <v>1.7999999999999999E-2</v>
      </c>
      <c r="K442" s="106" t="s">
        <v>36</v>
      </c>
      <c r="L442" s="90"/>
      <c r="M442" s="14">
        <f t="shared" si="20"/>
        <v>553</v>
      </c>
      <c r="N442" s="106">
        <v>4.4666666666666667E-2</v>
      </c>
      <c r="O442" s="106">
        <v>0.21099999999999999</v>
      </c>
      <c r="P442" s="119">
        <v>2.8130000000000002</v>
      </c>
      <c r="Q442" s="106">
        <v>1.7999999999999999E-2</v>
      </c>
      <c r="R442" s="106">
        <v>1.111</v>
      </c>
      <c r="S442" s="106">
        <v>0.11866666666666666</v>
      </c>
      <c r="T442" s="90"/>
      <c r="U442" s="90"/>
      <c r="V442" s="119"/>
      <c r="W442" s="90"/>
      <c r="X442" s="106">
        <v>0.214</v>
      </c>
      <c r="Y442" s="90"/>
    </row>
    <row r="443" spans="1:25" s="2" customFormat="1" ht="11.25" customHeight="1">
      <c r="A443" s="13">
        <f t="shared" si="21"/>
        <v>554</v>
      </c>
      <c r="B443" s="112" t="s">
        <v>18</v>
      </c>
      <c r="C443" s="101">
        <v>7.4973333333333336</v>
      </c>
      <c r="D443" s="101">
        <v>9.6730000000000018</v>
      </c>
      <c r="E443" s="101">
        <v>4.7300000000000004</v>
      </c>
      <c r="F443" s="90">
        <v>4.4333333333333336E-2</v>
      </c>
      <c r="G443" s="106">
        <v>0.34066666666666667</v>
      </c>
      <c r="H443" s="106">
        <v>4.5963333333333338</v>
      </c>
      <c r="I443" s="106">
        <v>2.42</v>
      </c>
      <c r="J443" s="106">
        <v>4.4333333333333336E-2</v>
      </c>
      <c r="K443" s="106"/>
      <c r="L443" s="90"/>
      <c r="M443" s="14">
        <f t="shared" si="20"/>
        <v>554</v>
      </c>
      <c r="N443" s="106"/>
      <c r="O443" s="106">
        <v>0.34033333333333338</v>
      </c>
      <c r="P443" s="119">
        <v>9.0666666666666682</v>
      </c>
      <c r="Q443" s="106">
        <v>0.17033333333333334</v>
      </c>
      <c r="R443" s="106">
        <v>4.2116666666666669</v>
      </c>
      <c r="S443" s="106">
        <v>0.3036666666666667</v>
      </c>
      <c r="T443" s="90">
        <v>5.9333333333333328E-2</v>
      </c>
      <c r="U443" s="90"/>
      <c r="V443" s="119"/>
      <c r="W443" s="90"/>
      <c r="X443" s="106">
        <v>0.14800000000000002</v>
      </c>
      <c r="Y443" s="90"/>
    </row>
    <row r="444" spans="1:25" s="2" customFormat="1" ht="11.25" customHeight="1">
      <c r="A444" s="13">
        <f t="shared" si="21"/>
        <v>555</v>
      </c>
      <c r="B444" s="112" t="s">
        <v>86</v>
      </c>
      <c r="C444" s="101">
        <v>8.2769999999999975</v>
      </c>
      <c r="D444" s="101">
        <v>10.584666666666665</v>
      </c>
      <c r="E444" s="101">
        <v>5.1213333333333333</v>
      </c>
      <c r="F444" s="90">
        <v>4.9000000000000009E-2</v>
      </c>
      <c r="G444" s="106">
        <v>0.36699999999999999</v>
      </c>
      <c r="H444" s="106">
        <v>5.1209999999999996</v>
      </c>
      <c r="I444" s="106">
        <v>2.6423333333333332</v>
      </c>
      <c r="J444" s="106">
        <v>4.9000000000000009E-2</v>
      </c>
      <c r="K444" s="106"/>
      <c r="L444" s="90"/>
      <c r="M444" s="14">
        <f t="shared" si="20"/>
        <v>555</v>
      </c>
      <c r="N444" s="106"/>
      <c r="O444" s="106">
        <v>0.4403333333333333</v>
      </c>
      <c r="P444" s="119">
        <v>9.8513333333333328</v>
      </c>
      <c r="Q444" s="106">
        <v>0.18733333333333335</v>
      </c>
      <c r="R444" s="106">
        <v>4.5669999999999993</v>
      </c>
      <c r="S444" s="106">
        <v>0.31833333333333336</v>
      </c>
      <c r="T444" s="90">
        <v>6.5000000000000002E-2</v>
      </c>
      <c r="U444" s="90"/>
      <c r="V444" s="119"/>
      <c r="W444" s="90"/>
      <c r="X444" s="106">
        <v>0.17100000000000001</v>
      </c>
      <c r="Y444" s="90"/>
    </row>
    <row r="445" spans="1:25" s="2" customFormat="1" ht="11.25" customHeight="1">
      <c r="A445" s="13">
        <f t="shared" si="21"/>
        <v>556</v>
      </c>
      <c r="B445" s="112" t="s">
        <v>685</v>
      </c>
      <c r="C445" s="101">
        <v>0.58300000000000007</v>
      </c>
      <c r="D445" s="101">
        <v>0.8680000000000001</v>
      </c>
      <c r="E445" s="101">
        <v>0.98866666666666658</v>
      </c>
      <c r="F445" s="90"/>
      <c r="G445" s="106" t="s">
        <v>36</v>
      </c>
      <c r="H445" s="106">
        <v>0.39033333333333337</v>
      </c>
      <c r="I445" s="106">
        <v>0.19266666666666668</v>
      </c>
      <c r="J445" s="106" t="s">
        <v>36</v>
      </c>
      <c r="K445" s="90"/>
      <c r="L445" s="90"/>
      <c r="M445" s="14">
        <f t="shared" si="20"/>
        <v>556</v>
      </c>
      <c r="N445" s="90"/>
      <c r="O445" s="106">
        <v>2.7333333333333334E-2</v>
      </c>
      <c r="P445" s="119">
        <v>0.84066666666666678</v>
      </c>
      <c r="Q445" s="106" t="s">
        <v>36</v>
      </c>
      <c r="R445" s="106">
        <v>0.94299999999999995</v>
      </c>
      <c r="S445" s="106">
        <v>4.5666666666666668E-2</v>
      </c>
      <c r="T445" s="90"/>
      <c r="U445" s="106" t="s">
        <v>36</v>
      </c>
      <c r="V445" s="119"/>
      <c r="W445" s="90"/>
      <c r="X445" s="106">
        <v>1.2666666666666666E-2</v>
      </c>
      <c r="Y445" s="90"/>
    </row>
    <row r="446" spans="1:25" s="98" customFormat="1" ht="11.25" customHeight="1">
      <c r="A446" s="13"/>
      <c r="C446" s="107"/>
      <c r="D446" s="107"/>
      <c r="E446" s="107"/>
      <c r="F446" s="119"/>
      <c r="G446" s="103"/>
      <c r="H446" s="103"/>
      <c r="I446" s="103"/>
      <c r="J446" s="119"/>
      <c r="K446" s="119"/>
      <c r="L446" s="119"/>
      <c r="M446" s="14"/>
      <c r="N446" s="119"/>
      <c r="O446" s="103"/>
      <c r="P446" s="119"/>
      <c r="Q446" s="103"/>
      <c r="R446" s="103"/>
      <c r="S446" s="103"/>
      <c r="T446" s="103"/>
      <c r="U446" s="119"/>
      <c r="V446" s="119"/>
      <c r="W446" s="119"/>
      <c r="X446" s="119"/>
      <c r="Y446" s="119"/>
    </row>
    <row r="447" spans="1:25" ht="11.25" customHeight="1">
      <c r="A447" s="150" t="s">
        <v>560</v>
      </c>
      <c r="B447" s="150"/>
      <c r="C447" s="10"/>
      <c r="D447" s="10"/>
      <c r="E447" s="10"/>
      <c r="F447" s="15"/>
      <c r="G447" s="15"/>
      <c r="H447" s="15"/>
      <c r="I447" s="15"/>
      <c r="J447" s="15"/>
      <c r="K447" s="15"/>
      <c r="L447" s="15"/>
      <c r="M447" s="14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spans="1:25" ht="11.25" customHeight="1">
      <c r="A448" s="13">
        <f>A445+1</f>
        <v>557</v>
      </c>
      <c r="B448" s="12" t="s">
        <v>561</v>
      </c>
      <c r="C448" s="10">
        <v>8.6999999999999993</v>
      </c>
      <c r="D448" s="10">
        <v>17.2</v>
      </c>
      <c r="E448" s="10">
        <v>16.2</v>
      </c>
      <c r="F448" s="15"/>
      <c r="G448" s="15"/>
      <c r="H448" s="15">
        <v>4.8499999999999996</v>
      </c>
      <c r="I448" s="15">
        <v>1.21</v>
      </c>
      <c r="J448" s="15">
        <v>0.56000000000000005</v>
      </c>
      <c r="K448" s="15">
        <v>1.36</v>
      </c>
      <c r="L448" s="15">
        <v>0.66</v>
      </c>
      <c r="M448" s="14">
        <f t="shared" si="20"/>
        <v>557</v>
      </c>
      <c r="N448" s="15"/>
      <c r="O448" s="15">
        <v>0.03</v>
      </c>
      <c r="P448" s="15">
        <v>16.670000000000002</v>
      </c>
      <c r="Q448" s="15">
        <v>0.45</v>
      </c>
      <c r="R448" s="15">
        <v>16.170000000000002</v>
      </c>
      <c r="S448" s="15">
        <v>0.04</v>
      </c>
      <c r="T448" s="15"/>
      <c r="U448" s="15"/>
      <c r="V448" s="15"/>
      <c r="W448" s="15"/>
      <c r="X448" s="15"/>
      <c r="Y448" s="15"/>
    </row>
    <row r="449" spans="1:79" s="98" customFormat="1" ht="11.25" customHeight="1">
      <c r="A449" s="96">
        <f>A448+1</f>
        <v>558</v>
      </c>
      <c r="B449" s="98" t="s">
        <v>40</v>
      </c>
      <c r="C449" s="99">
        <v>9.74</v>
      </c>
      <c r="D449" s="99">
        <v>29.06</v>
      </c>
      <c r="E449" s="99">
        <v>14.233333333333334</v>
      </c>
      <c r="F449" s="119"/>
      <c r="G449" s="103">
        <v>0.04</v>
      </c>
      <c r="H449" s="103">
        <v>5.2766666666666664</v>
      </c>
      <c r="I449" s="103">
        <v>1.2766666666666666</v>
      </c>
      <c r="J449" s="103">
        <v>0.62666666666666659</v>
      </c>
      <c r="K449" s="103">
        <v>1.52</v>
      </c>
      <c r="L449" s="103">
        <v>0.93666666666666665</v>
      </c>
      <c r="M449" s="14">
        <f t="shared" si="20"/>
        <v>558</v>
      </c>
      <c r="N449" s="119"/>
      <c r="O449" s="119"/>
      <c r="P449" s="119">
        <v>28.153333333333336</v>
      </c>
      <c r="Q449" s="103">
        <v>0.79333333333333333</v>
      </c>
      <c r="R449" s="103">
        <v>14.176666666666668</v>
      </c>
      <c r="S449" s="103">
        <v>6.3333333333333339E-2</v>
      </c>
      <c r="T449" s="119"/>
      <c r="U449" s="119"/>
      <c r="V449" s="119"/>
      <c r="W449" s="119"/>
      <c r="X449" s="119"/>
      <c r="Y449" s="119"/>
    </row>
    <row r="450" spans="1:79" ht="11.25" customHeight="1">
      <c r="A450" s="96">
        <f>A449+1</f>
        <v>559</v>
      </c>
      <c r="B450" s="12" t="s">
        <v>562</v>
      </c>
      <c r="C450" s="10" t="s">
        <v>36</v>
      </c>
      <c r="D450" s="10">
        <v>0.1</v>
      </c>
      <c r="E450" s="10">
        <v>0.3</v>
      </c>
      <c r="F450" s="15"/>
      <c r="G450" s="15" t="s">
        <v>36</v>
      </c>
      <c r="H450" s="15"/>
      <c r="I450" s="15">
        <v>0.02</v>
      </c>
      <c r="J450" s="15" t="s">
        <v>36</v>
      </c>
      <c r="K450" s="15" t="s">
        <v>36</v>
      </c>
      <c r="L450" s="15">
        <v>0.01</v>
      </c>
      <c r="M450" s="14">
        <f t="shared" si="20"/>
        <v>559</v>
      </c>
      <c r="N450" s="15"/>
      <c r="O450" s="15" t="s">
        <v>36</v>
      </c>
      <c r="P450" s="15">
        <v>0.08</v>
      </c>
      <c r="Q450" s="15" t="s">
        <v>36</v>
      </c>
      <c r="R450" s="15">
        <v>0.27</v>
      </c>
      <c r="S450" s="15">
        <v>0.04</v>
      </c>
      <c r="T450" s="15"/>
      <c r="U450" s="15"/>
      <c r="V450" s="15"/>
      <c r="W450" s="15"/>
      <c r="X450" s="15"/>
      <c r="Y450" s="15"/>
    </row>
    <row r="451" spans="1:79" ht="11.25" customHeight="1">
      <c r="A451" s="96">
        <f>A450+1</f>
        <v>560</v>
      </c>
      <c r="B451" s="12" t="s">
        <v>563</v>
      </c>
      <c r="C451" s="10">
        <v>0.1</v>
      </c>
      <c r="D451" s="10">
        <v>0.1</v>
      </c>
      <c r="E451" s="10">
        <v>0.2</v>
      </c>
      <c r="F451" s="15"/>
      <c r="G451" s="15" t="s">
        <v>36</v>
      </c>
      <c r="H451" s="15">
        <v>0.06</v>
      </c>
      <c r="I451" s="15">
        <v>0.02</v>
      </c>
      <c r="J451" s="15" t="s">
        <v>36</v>
      </c>
      <c r="K451" s="15" t="s">
        <v>36</v>
      </c>
      <c r="L451" s="15" t="s">
        <v>36</v>
      </c>
      <c r="M451" s="14">
        <f t="shared" si="20"/>
        <v>560</v>
      </c>
      <c r="N451" s="15"/>
      <c r="O451" s="15"/>
      <c r="P451" s="15">
        <v>0.1</v>
      </c>
      <c r="Q451" s="15" t="s">
        <v>36</v>
      </c>
      <c r="R451" s="15">
        <v>0.15</v>
      </c>
      <c r="S451" s="15">
        <v>0.02</v>
      </c>
      <c r="T451" s="15"/>
      <c r="U451" s="15"/>
      <c r="V451" s="15"/>
      <c r="W451" s="15"/>
      <c r="X451" s="15"/>
      <c r="Y451" s="15"/>
    </row>
    <row r="452" spans="1:79" ht="11.25" customHeight="1">
      <c r="A452" s="13">
        <f>A451+1</f>
        <v>561</v>
      </c>
      <c r="B452" s="12" t="s">
        <v>564</v>
      </c>
      <c r="C452" s="10">
        <v>0.1</v>
      </c>
      <c r="D452" s="10">
        <v>0.1</v>
      </c>
      <c r="E452" s="10">
        <v>0.3</v>
      </c>
      <c r="F452" s="15"/>
      <c r="G452" s="15"/>
      <c r="H452" s="15">
        <v>0.11</v>
      </c>
      <c r="I452" s="15">
        <v>0.02</v>
      </c>
      <c r="J452" s="15" t="s">
        <v>36</v>
      </c>
      <c r="K452" s="15" t="s">
        <v>36</v>
      </c>
      <c r="L452" s="15">
        <v>0.01</v>
      </c>
      <c r="M452" s="14">
        <f t="shared" si="20"/>
        <v>561</v>
      </c>
      <c r="N452" s="15"/>
      <c r="O452" s="15" t="s">
        <v>36</v>
      </c>
      <c r="P452" s="15">
        <v>0.08</v>
      </c>
      <c r="Q452" s="15" t="s">
        <v>147</v>
      </c>
      <c r="R452" s="15">
        <v>0.16</v>
      </c>
      <c r="S452" s="15">
        <v>0.14000000000000001</v>
      </c>
      <c r="T452" s="15"/>
      <c r="U452" s="15"/>
      <c r="V452" s="15"/>
      <c r="W452" s="15"/>
      <c r="X452" s="15"/>
      <c r="Y452" s="15"/>
    </row>
    <row r="453" spans="1:79" s="74" customFormat="1" ht="11.25" customHeight="1">
      <c r="B453" s="75"/>
      <c r="C453" s="76" t="s">
        <v>594</v>
      </c>
      <c r="D453" s="76" t="s">
        <v>595</v>
      </c>
      <c r="E453" s="76" t="s">
        <v>596</v>
      </c>
      <c r="F453" s="77"/>
      <c r="G453" s="77"/>
      <c r="H453" s="77"/>
      <c r="I453" s="77"/>
      <c r="J453" s="77"/>
      <c r="K453" s="77"/>
      <c r="L453" s="77"/>
      <c r="M453" s="8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129"/>
      <c r="BK453" s="129"/>
      <c r="BL453" s="129"/>
      <c r="BM453" s="129"/>
      <c r="BN453" s="129"/>
      <c r="BO453" s="129"/>
      <c r="BP453" s="129"/>
      <c r="BQ453" s="129"/>
      <c r="BR453" s="129"/>
      <c r="BS453" s="129"/>
      <c r="BT453" s="129"/>
      <c r="BU453" s="129"/>
      <c r="BV453" s="129"/>
      <c r="BW453" s="129"/>
      <c r="BX453" s="129"/>
      <c r="BY453" s="129"/>
      <c r="BZ453" s="129"/>
      <c r="CA453" s="129"/>
    </row>
    <row r="454" spans="1:79" s="80" customFormat="1" ht="11.25" customHeight="1">
      <c r="A454" s="45" t="s">
        <v>95</v>
      </c>
      <c r="B454" s="78" t="s">
        <v>105</v>
      </c>
      <c r="C454" s="37" t="s">
        <v>597</v>
      </c>
      <c r="D454" s="37" t="s">
        <v>598</v>
      </c>
      <c r="E454" s="37" t="s">
        <v>598</v>
      </c>
      <c r="F454" s="69" t="s">
        <v>599</v>
      </c>
      <c r="G454" s="69" t="s">
        <v>600</v>
      </c>
      <c r="H454" s="69" t="s">
        <v>601</v>
      </c>
      <c r="I454" s="69" t="s">
        <v>602</v>
      </c>
      <c r="J454" s="69" t="s">
        <v>603</v>
      </c>
      <c r="K454" s="69" t="s">
        <v>604</v>
      </c>
      <c r="L454" s="69" t="s">
        <v>605</v>
      </c>
      <c r="M454" s="14" t="str">
        <f>A454</f>
        <v>Número do</v>
      </c>
      <c r="N454" s="69" t="s">
        <v>606</v>
      </c>
      <c r="O454" s="69" t="s">
        <v>607</v>
      </c>
      <c r="P454" s="69" t="s">
        <v>608</v>
      </c>
      <c r="Q454" s="69" t="s">
        <v>609</v>
      </c>
      <c r="R454" s="79" t="s">
        <v>610</v>
      </c>
      <c r="S454" s="79" t="s">
        <v>611</v>
      </c>
      <c r="T454" s="69" t="s">
        <v>612</v>
      </c>
      <c r="U454" s="69" t="s">
        <v>613</v>
      </c>
      <c r="V454" s="69" t="s">
        <v>614</v>
      </c>
      <c r="W454" s="69" t="s">
        <v>615</v>
      </c>
      <c r="X454" s="69" t="s">
        <v>616</v>
      </c>
      <c r="Y454" s="69" t="s">
        <v>617</v>
      </c>
      <c r="Z454" s="130"/>
      <c r="AA454" s="130"/>
      <c r="AB454" s="130"/>
      <c r="AC454" s="130"/>
      <c r="AD454" s="130"/>
      <c r="AE454" s="130"/>
      <c r="AF454" s="130"/>
      <c r="AG454" s="130"/>
      <c r="AH454" s="130"/>
      <c r="AI454" s="130"/>
      <c r="AJ454" s="130"/>
      <c r="AK454" s="130"/>
      <c r="AL454" s="130"/>
      <c r="AM454" s="130"/>
    </row>
    <row r="455" spans="1:79" s="125" customFormat="1" ht="11.25" customHeight="1">
      <c r="A455" s="84" t="s">
        <v>104</v>
      </c>
      <c r="B455" s="81"/>
      <c r="C455" s="82" t="s">
        <v>109</v>
      </c>
      <c r="D455" s="82" t="s">
        <v>109</v>
      </c>
      <c r="E455" s="82" t="s">
        <v>109</v>
      </c>
      <c r="F455" s="83" t="s">
        <v>109</v>
      </c>
      <c r="G455" s="83" t="s">
        <v>109</v>
      </c>
      <c r="H455" s="83" t="s">
        <v>109</v>
      </c>
      <c r="I455" s="83" t="s">
        <v>109</v>
      </c>
      <c r="J455" s="83" t="s">
        <v>109</v>
      </c>
      <c r="K455" s="83" t="s">
        <v>109</v>
      </c>
      <c r="L455" s="83" t="s">
        <v>109</v>
      </c>
      <c r="M455" s="19" t="str">
        <f>A455</f>
        <v>Alimento</v>
      </c>
      <c r="N455" s="83" t="s">
        <v>109</v>
      </c>
      <c r="O455" s="83" t="s">
        <v>109</v>
      </c>
      <c r="P455" s="83" t="s">
        <v>109</v>
      </c>
      <c r="Q455" s="83" t="s">
        <v>109</v>
      </c>
      <c r="R455" s="83" t="s">
        <v>109</v>
      </c>
      <c r="S455" s="83" t="s">
        <v>109</v>
      </c>
      <c r="T455" s="83" t="s">
        <v>109</v>
      </c>
      <c r="U455" s="83" t="s">
        <v>109</v>
      </c>
      <c r="V455" s="83" t="s">
        <v>109</v>
      </c>
      <c r="W455" s="83" t="s">
        <v>109</v>
      </c>
      <c r="X455" s="83" t="s">
        <v>109</v>
      </c>
      <c r="Y455" s="83" t="s">
        <v>109</v>
      </c>
      <c r="Z455" s="130"/>
      <c r="AA455" s="130"/>
      <c r="AB455" s="130"/>
      <c r="AC455" s="130"/>
      <c r="AD455" s="130"/>
      <c r="AE455" s="130"/>
      <c r="AF455" s="130"/>
      <c r="AG455" s="130"/>
      <c r="AH455" s="130"/>
      <c r="AI455" s="130"/>
      <c r="AJ455" s="130"/>
      <c r="AK455" s="130"/>
      <c r="AL455" s="130"/>
      <c r="AM455" s="13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80"/>
    </row>
    <row r="456" spans="1:79" ht="11.25" customHeight="1">
      <c r="A456" s="13">
        <f>A452+1</f>
        <v>562</v>
      </c>
      <c r="B456" s="12" t="s">
        <v>565</v>
      </c>
      <c r="C456" s="10">
        <v>0.2</v>
      </c>
      <c r="D456" s="10">
        <v>0.1</v>
      </c>
      <c r="E456" s="10">
        <v>0.9</v>
      </c>
      <c r="F456" s="15"/>
      <c r="G456" s="15"/>
      <c r="H456" s="15">
        <v>0.14000000000000001</v>
      </c>
      <c r="I456" s="15">
        <v>0.03</v>
      </c>
      <c r="J456" s="15" t="s">
        <v>36</v>
      </c>
      <c r="K456" s="15">
        <v>0.01</v>
      </c>
      <c r="L456" s="15">
        <v>0.01</v>
      </c>
      <c r="M456" s="14">
        <f>A456</f>
        <v>562</v>
      </c>
      <c r="N456" s="15"/>
      <c r="O456" s="15"/>
      <c r="P456" s="15">
        <v>0.11</v>
      </c>
      <c r="Q456" s="15"/>
      <c r="R456" s="15">
        <v>0.4</v>
      </c>
      <c r="S456" s="15">
        <v>0.49</v>
      </c>
      <c r="T456" s="15"/>
      <c r="U456" s="15"/>
      <c r="V456" s="15"/>
      <c r="W456" s="15"/>
      <c r="X456" s="15"/>
      <c r="Y456" s="15"/>
    </row>
    <row r="457" spans="1:79" ht="11.25" customHeight="1">
      <c r="A457" s="13">
        <f>A456+1</f>
        <v>563</v>
      </c>
      <c r="B457" s="71" t="s">
        <v>566</v>
      </c>
      <c r="C457" s="10">
        <v>0.2</v>
      </c>
      <c r="D457" s="10">
        <v>0.1</v>
      </c>
      <c r="E457" s="10">
        <v>0.3</v>
      </c>
      <c r="F457" s="15"/>
      <c r="G457" s="117" t="s">
        <v>36</v>
      </c>
      <c r="H457" s="117">
        <v>0.18</v>
      </c>
      <c r="I457" s="117">
        <v>0.03</v>
      </c>
      <c r="J457" s="117">
        <v>0.01</v>
      </c>
      <c r="K457" s="117">
        <v>0.02</v>
      </c>
      <c r="L457" s="117">
        <v>0.01</v>
      </c>
      <c r="M457" s="14">
        <f>A457</f>
        <v>563</v>
      </c>
      <c r="N457" s="15"/>
      <c r="O457" s="117" t="s">
        <v>36</v>
      </c>
      <c r="P457" s="15">
        <v>0.05</v>
      </c>
      <c r="Q457" s="117" t="s">
        <v>36</v>
      </c>
      <c r="R457" s="117">
        <v>0.21</v>
      </c>
      <c r="S457" s="117">
        <v>0.1</v>
      </c>
      <c r="T457" s="117"/>
      <c r="U457" s="15"/>
      <c r="V457" s="15"/>
      <c r="W457" s="15"/>
      <c r="X457" s="15"/>
      <c r="Y457" s="117"/>
    </row>
    <row r="458" spans="1:79" ht="11.25" customHeight="1">
      <c r="A458" s="13">
        <f>A457+1</f>
        <v>564</v>
      </c>
      <c r="B458" s="12" t="s">
        <v>567</v>
      </c>
      <c r="C458" s="10">
        <v>0.7</v>
      </c>
      <c r="D458" s="10">
        <v>0.2</v>
      </c>
      <c r="E458" s="10">
        <v>0.9</v>
      </c>
      <c r="F458" s="15" t="s">
        <v>36</v>
      </c>
      <c r="G458" s="15" t="s">
        <v>36</v>
      </c>
      <c r="H458" s="15">
        <v>0.5</v>
      </c>
      <c r="I458" s="15">
        <v>0.08</v>
      </c>
      <c r="J458" s="15">
        <v>0.02</v>
      </c>
      <c r="K458" s="15">
        <v>0.04</v>
      </c>
      <c r="L458" s="15">
        <v>0.03</v>
      </c>
      <c r="M458" s="14">
        <f t="shared" ref="M458:M494" si="22">A458</f>
        <v>564</v>
      </c>
      <c r="N458" s="15"/>
      <c r="O458" s="15"/>
      <c r="P458" s="15">
        <v>0.15</v>
      </c>
      <c r="Q458" s="15">
        <v>0.01</v>
      </c>
      <c r="R458" s="15">
        <v>0.57999999999999996</v>
      </c>
      <c r="S458" s="15">
        <v>0.28000000000000003</v>
      </c>
      <c r="T458" s="15"/>
      <c r="U458" s="15"/>
      <c r="V458" s="15"/>
      <c r="W458" s="15"/>
      <c r="X458" s="15"/>
      <c r="Y458" s="15"/>
    </row>
    <row r="459" spans="1:79" ht="11.25" customHeight="1">
      <c r="A459" s="13">
        <f t="shared" ref="A459:A479" si="23">A458+1</f>
        <v>565</v>
      </c>
      <c r="B459" s="71" t="s">
        <v>568</v>
      </c>
      <c r="C459" s="10">
        <v>0.1</v>
      </c>
      <c r="D459" s="10">
        <v>0.1</v>
      </c>
      <c r="E459" s="10">
        <v>0.3</v>
      </c>
      <c r="F459" s="15"/>
      <c r="G459" s="117" t="s">
        <v>36</v>
      </c>
      <c r="H459" s="117">
        <v>0.1</v>
      </c>
      <c r="I459" s="117">
        <v>0.01</v>
      </c>
      <c r="J459" s="117" t="s">
        <v>36</v>
      </c>
      <c r="K459" s="117" t="s">
        <v>36</v>
      </c>
      <c r="L459" s="117">
        <v>0.01</v>
      </c>
      <c r="M459" s="14">
        <f t="shared" si="22"/>
        <v>565</v>
      </c>
      <c r="N459" s="15"/>
      <c r="O459" s="15" t="s">
        <v>36</v>
      </c>
      <c r="P459" s="15">
        <v>0.06</v>
      </c>
      <c r="Q459" s="15"/>
      <c r="R459" s="117">
        <v>0.11</v>
      </c>
      <c r="S459" s="117">
        <v>0.2</v>
      </c>
      <c r="T459" s="117"/>
      <c r="U459" s="15"/>
      <c r="V459" s="15"/>
      <c r="W459" s="15"/>
      <c r="X459" s="15"/>
      <c r="Y459" s="117"/>
    </row>
    <row r="460" spans="1:79" ht="11.25" customHeight="1">
      <c r="A460" s="13">
        <f t="shared" si="23"/>
        <v>566</v>
      </c>
      <c r="B460" s="12" t="s">
        <v>569</v>
      </c>
      <c r="C460" s="10">
        <v>0.3</v>
      </c>
      <c r="D460" s="10">
        <v>0.2</v>
      </c>
      <c r="E460" s="10">
        <v>0.6</v>
      </c>
      <c r="F460" s="15"/>
      <c r="G460" s="15" t="s">
        <v>36</v>
      </c>
      <c r="H460" s="15">
        <v>0.25</v>
      </c>
      <c r="I460" s="15">
        <v>0.03</v>
      </c>
      <c r="J460" s="15" t="s">
        <v>36</v>
      </c>
      <c r="K460" s="15">
        <v>0.01</v>
      </c>
      <c r="L460" s="15">
        <v>0.01</v>
      </c>
      <c r="M460" s="14">
        <f t="shared" si="22"/>
        <v>566</v>
      </c>
      <c r="N460" s="15"/>
      <c r="O460" s="15" t="s">
        <v>36</v>
      </c>
      <c r="P460" s="15">
        <v>0.15</v>
      </c>
      <c r="Q460" s="15"/>
      <c r="R460" s="15">
        <v>0.23</v>
      </c>
      <c r="S460" s="15">
        <v>0.41</v>
      </c>
      <c r="T460" s="15"/>
      <c r="U460" s="15"/>
      <c r="V460" s="15"/>
      <c r="W460" s="15"/>
      <c r="X460" s="15"/>
      <c r="Y460" s="15"/>
    </row>
    <row r="461" spans="1:79" ht="11.25" customHeight="1">
      <c r="A461" s="13">
        <f t="shared" si="23"/>
        <v>567</v>
      </c>
      <c r="B461" s="12" t="s">
        <v>570</v>
      </c>
      <c r="C461" s="10">
        <v>0.1</v>
      </c>
      <c r="D461" s="10">
        <v>0.1</v>
      </c>
      <c r="E461" s="10">
        <v>0.3</v>
      </c>
      <c r="F461" s="15"/>
      <c r="G461" s="15"/>
      <c r="H461" s="15">
        <v>0.11</v>
      </c>
      <c r="I461" s="15">
        <v>0.02</v>
      </c>
      <c r="J461" s="117" t="s">
        <v>36</v>
      </c>
      <c r="K461" s="15">
        <v>0.01</v>
      </c>
      <c r="L461" s="15">
        <v>0.01</v>
      </c>
      <c r="M461" s="14">
        <f t="shared" si="22"/>
        <v>567</v>
      </c>
      <c r="N461" s="15"/>
      <c r="O461" s="15"/>
      <c r="P461" s="15">
        <v>0.09</v>
      </c>
      <c r="Q461" s="15"/>
      <c r="R461" s="15">
        <v>0.16</v>
      </c>
      <c r="S461" s="15">
        <v>0.11</v>
      </c>
      <c r="T461" s="15"/>
      <c r="U461" s="15"/>
      <c r="V461" s="15"/>
      <c r="W461" s="15"/>
      <c r="X461" s="15"/>
      <c r="Y461" s="15"/>
    </row>
    <row r="462" spans="1:79" ht="11.25" customHeight="1">
      <c r="A462" s="13">
        <f t="shared" si="23"/>
        <v>568</v>
      </c>
      <c r="B462" s="12" t="s">
        <v>571</v>
      </c>
      <c r="C462" s="10">
        <v>0.2</v>
      </c>
      <c r="D462" s="10">
        <v>0.1</v>
      </c>
      <c r="E462" s="10">
        <v>0.8</v>
      </c>
      <c r="F462" s="15"/>
      <c r="G462" s="15" t="s">
        <v>36</v>
      </c>
      <c r="H462" s="15">
        <v>0.15</v>
      </c>
      <c r="I462" s="15">
        <v>0.03</v>
      </c>
      <c r="J462" s="15">
        <v>0.01</v>
      </c>
      <c r="K462" s="15">
        <v>0.01</v>
      </c>
      <c r="L462" s="15">
        <v>0.01</v>
      </c>
      <c r="M462" s="14">
        <f t="shared" si="22"/>
        <v>568</v>
      </c>
      <c r="N462" s="15" t="s">
        <v>36</v>
      </c>
      <c r="O462" s="15" t="s">
        <v>36</v>
      </c>
      <c r="P462" s="15">
        <v>0.13</v>
      </c>
      <c r="Q462" s="15"/>
      <c r="R462" s="15">
        <v>0.38</v>
      </c>
      <c r="S462" s="15">
        <v>0.47</v>
      </c>
      <c r="T462" s="15"/>
      <c r="U462" s="15"/>
      <c r="V462" s="15"/>
      <c r="W462" s="15"/>
      <c r="X462" s="15"/>
      <c r="Y462" s="15"/>
    </row>
    <row r="463" spans="1:79" ht="11.25" customHeight="1">
      <c r="A463" s="13">
        <f t="shared" si="23"/>
        <v>569</v>
      </c>
      <c r="B463" s="71" t="s">
        <v>572</v>
      </c>
      <c r="C463" s="10">
        <v>0.1</v>
      </c>
      <c r="D463" s="10" t="s">
        <v>36</v>
      </c>
      <c r="E463" s="10">
        <v>0.2</v>
      </c>
      <c r="F463" s="15"/>
      <c r="G463" s="117" t="s">
        <v>36</v>
      </c>
      <c r="H463" s="117">
        <v>0.1</v>
      </c>
      <c r="I463" s="117">
        <v>0.02</v>
      </c>
      <c r="J463" s="117" t="s">
        <v>36</v>
      </c>
      <c r="K463" s="117" t="s">
        <v>36</v>
      </c>
      <c r="L463" s="117" t="s">
        <v>36</v>
      </c>
      <c r="M463" s="14">
        <f t="shared" si="22"/>
        <v>569</v>
      </c>
      <c r="N463" s="15"/>
      <c r="O463" s="117" t="s">
        <v>36</v>
      </c>
      <c r="P463" s="15">
        <v>0.03</v>
      </c>
      <c r="Q463" s="15"/>
      <c r="R463" s="117">
        <v>0.09</v>
      </c>
      <c r="S463" s="117">
        <v>0.13</v>
      </c>
      <c r="T463" s="117"/>
      <c r="U463" s="15"/>
      <c r="V463" s="15"/>
      <c r="W463" s="15"/>
      <c r="X463" s="15"/>
      <c r="Y463" s="117"/>
    </row>
    <row r="464" spans="1:79" ht="11.25" customHeight="1">
      <c r="A464" s="13">
        <f t="shared" si="23"/>
        <v>570</v>
      </c>
      <c r="B464" s="12" t="s">
        <v>573</v>
      </c>
      <c r="C464" s="10">
        <v>0.4</v>
      </c>
      <c r="D464" s="10">
        <v>0.1</v>
      </c>
      <c r="E464" s="10">
        <v>0.8</v>
      </c>
      <c r="F464" s="15"/>
      <c r="G464" s="15" t="s">
        <v>36</v>
      </c>
      <c r="H464" s="15">
        <v>0.3</v>
      </c>
      <c r="I464" s="15">
        <v>0.04</v>
      </c>
      <c r="J464" s="15">
        <v>0.01</v>
      </c>
      <c r="K464" s="15">
        <v>0.01</v>
      </c>
      <c r="L464" s="15">
        <v>0.01</v>
      </c>
      <c r="M464" s="14">
        <f t="shared" si="22"/>
        <v>570</v>
      </c>
      <c r="N464" s="15"/>
      <c r="O464" s="15" t="s">
        <v>36</v>
      </c>
      <c r="P464" s="15">
        <v>0.14000000000000001</v>
      </c>
      <c r="Q464" s="15"/>
      <c r="R464" s="15">
        <v>0.28999999999999998</v>
      </c>
      <c r="S464" s="15">
        <v>0.46</v>
      </c>
      <c r="T464" s="15"/>
      <c r="U464" s="15"/>
      <c r="V464" s="15"/>
      <c r="W464" s="15"/>
      <c r="X464" s="15"/>
      <c r="Y464" s="15"/>
    </row>
    <row r="465" spans="1:25" ht="11.25" customHeight="1">
      <c r="A465" s="13">
        <f t="shared" si="23"/>
        <v>571</v>
      </c>
      <c r="B465" s="12" t="s">
        <v>574</v>
      </c>
      <c r="C465" s="10">
        <v>0.2</v>
      </c>
      <c r="D465" s="10" t="s">
        <v>36</v>
      </c>
      <c r="E465" s="10">
        <v>0.2</v>
      </c>
      <c r="F465" s="15"/>
      <c r="G465" s="117" t="s">
        <v>36</v>
      </c>
      <c r="H465" s="15">
        <v>0.12</v>
      </c>
      <c r="I465" s="15">
        <v>0.02</v>
      </c>
      <c r="J465" s="15">
        <v>0.01</v>
      </c>
      <c r="K465" s="15">
        <v>0.02</v>
      </c>
      <c r="L465" s="15">
        <v>0.01</v>
      </c>
      <c r="M465" s="14">
        <f t="shared" si="22"/>
        <v>571</v>
      </c>
      <c r="N465" s="15"/>
      <c r="O465" s="15" t="s">
        <v>36</v>
      </c>
      <c r="P465" s="15">
        <v>0.04</v>
      </c>
      <c r="Q465" s="117" t="s">
        <v>36</v>
      </c>
      <c r="R465" s="15">
        <v>0.16</v>
      </c>
      <c r="S465" s="15">
        <v>7.0000000000000007E-2</v>
      </c>
      <c r="T465" s="117"/>
      <c r="U465" s="15"/>
      <c r="V465" s="15"/>
      <c r="W465" s="15"/>
      <c r="X465" s="15"/>
      <c r="Y465" s="15"/>
    </row>
    <row r="466" spans="1:25" ht="11.25" customHeight="1">
      <c r="A466" s="13">
        <f t="shared" si="23"/>
        <v>572</v>
      </c>
      <c r="B466" s="12" t="s">
        <v>575</v>
      </c>
      <c r="C466" s="10">
        <v>0.6</v>
      </c>
      <c r="D466" s="10">
        <v>0.1</v>
      </c>
      <c r="E466" s="10">
        <v>0.7</v>
      </c>
      <c r="F466" s="15"/>
      <c r="G466" s="15" t="s">
        <v>36</v>
      </c>
      <c r="H466" s="15">
        <v>0.28000000000000003</v>
      </c>
      <c r="I466" s="15">
        <v>0.05</v>
      </c>
      <c r="J466" s="15">
        <v>0.01</v>
      </c>
      <c r="K466" s="15">
        <v>0.03</v>
      </c>
      <c r="L466" s="15">
        <v>0.02</v>
      </c>
      <c r="M466" s="14">
        <f t="shared" si="22"/>
        <v>572</v>
      </c>
      <c r="N466" s="15"/>
      <c r="O466" s="15"/>
      <c r="P466" s="15">
        <v>0.09</v>
      </c>
      <c r="Q466" s="15">
        <v>0.01</v>
      </c>
      <c r="R466" s="15">
        <v>0.33</v>
      </c>
      <c r="S466" s="15">
        <v>0.14000000000000001</v>
      </c>
      <c r="T466" s="15"/>
      <c r="U466" s="15"/>
      <c r="V466" s="15"/>
      <c r="W466" s="15"/>
      <c r="X466" s="15"/>
      <c r="Y466" s="15"/>
    </row>
    <row r="467" spans="1:25" ht="11.25" customHeight="1">
      <c r="A467" s="13">
        <f t="shared" si="23"/>
        <v>573</v>
      </c>
      <c r="B467" s="71" t="s">
        <v>576</v>
      </c>
      <c r="C467" s="10">
        <v>0.1</v>
      </c>
      <c r="D467" s="10">
        <v>0.1</v>
      </c>
      <c r="E467" s="10">
        <v>0.3</v>
      </c>
      <c r="F467" s="15"/>
      <c r="G467" s="117" t="s">
        <v>36</v>
      </c>
      <c r="H467" s="117">
        <v>0.1</v>
      </c>
      <c r="I467" s="117">
        <v>0.01</v>
      </c>
      <c r="J467" s="117" t="s">
        <v>36</v>
      </c>
      <c r="K467" s="117" t="s">
        <v>36</v>
      </c>
      <c r="L467" s="117" t="s">
        <v>36</v>
      </c>
      <c r="M467" s="14">
        <f t="shared" si="22"/>
        <v>573</v>
      </c>
      <c r="N467" s="15"/>
      <c r="O467" s="117" t="s">
        <v>36</v>
      </c>
      <c r="P467" s="15">
        <v>0.06</v>
      </c>
      <c r="Q467" s="117" t="s">
        <v>36</v>
      </c>
      <c r="R467" s="117">
        <v>0.14000000000000001</v>
      </c>
      <c r="S467" s="117">
        <v>0.19</v>
      </c>
      <c r="T467" s="117"/>
      <c r="U467" s="15"/>
      <c r="V467" s="15"/>
      <c r="W467" s="15"/>
      <c r="X467" s="15"/>
      <c r="Y467" s="117"/>
    </row>
    <row r="468" spans="1:25" ht="11.25" customHeight="1">
      <c r="A468" s="13">
        <f t="shared" si="23"/>
        <v>574</v>
      </c>
      <c r="B468" s="12" t="s">
        <v>577</v>
      </c>
      <c r="C468" s="10">
        <v>0.3</v>
      </c>
      <c r="D468" s="10">
        <v>0.2</v>
      </c>
      <c r="E468" s="10">
        <v>0.8</v>
      </c>
      <c r="F468" s="15"/>
      <c r="G468" s="15" t="s">
        <v>36</v>
      </c>
      <c r="H468" s="15">
        <v>0.27</v>
      </c>
      <c r="I468" s="15">
        <v>0.03</v>
      </c>
      <c r="J468" s="15" t="s">
        <v>36</v>
      </c>
      <c r="K468" s="15">
        <v>0.01</v>
      </c>
      <c r="L468" s="15">
        <v>0.01</v>
      </c>
      <c r="M468" s="14">
        <f t="shared" si="22"/>
        <v>574</v>
      </c>
      <c r="N468" s="15"/>
      <c r="O468" s="15" t="s">
        <v>36</v>
      </c>
      <c r="P468" s="15">
        <v>0.16</v>
      </c>
      <c r="Q468" s="15"/>
      <c r="R468" s="15">
        <v>0.34</v>
      </c>
      <c r="S468" s="15">
        <v>0.46</v>
      </c>
      <c r="T468" s="15"/>
      <c r="U468" s="15"/>
      <c r="V468" s="15"/>
      <c r="W468" s="15"/>
      <c r="X468" s="15"/>
      <c r="Y468" s="15"/>
    </row>
    <row r="469" spans="1:25" ht="11.25" customHeight="1">
      <c r="A469" s="13">
        <f t="shared" si="23"/>
        <v>575</v>
      </c>
      <c r="B469" s="12" t="s">
        <v>578</v>
      </c>
      <c r="C469" s="10">
        <v>0.9</v>
      </c>
      <c r="D469" s="10">
        <v>1.4</v>
      </c>
      <c r="E469" s="10">
        <v>2.8</v>
      </c>
      <c r="F469" s="15"/>
      <c r="G469" s="15">
        <v>0.01</v>
      </c>
      <c r="H469" s="15">
        <v>0.56999999999999995</v>
      </c>
      <c r="I469" s="15">
        <v>0.2</v>
      </c>
      <c r="J469" s="15">
        <v>0.05</v>
      </c>
      <c r="K469" s="15">
        <v>0.02</v>
      </c>
      <c r="L469" s="15">
        <v>0.01</v>
      </c>
      <c r="M469" s="14">
        <f t="shared" si="22"/>
        <v>575</v>
      </c>
      <c r="N469" s="15"/>
      <c r="O469" s="15">
        <v>0.01</v>
      </c>
      <c r="P469" s="15">
        <v>1.42</v>
      </c>
      <c r="Q469" s="15">
        <v>0.02</v>
      </c>
      <c r="R469" s="15">
        <v>2.71</v>
      </c>
      <c r="S469" s="15">
        <v>0.13</v>
      </c>
      <c r="T469" s="15"/>
      <c r="U469" s="15"/>
      <c r="V469" s="15"/>
      <c r="W469" s="15"/>
      <c r="X469" s="15"/>
      <c r="Y469" s="15"/>
    </row>
    <row r="470" spans="1:25" ht="11.25" customHeight="1">
      <c r="A470" s="13">
        <f t="shared" si="23"/>
        <v>576</v>
      </c>
      <c r="B470" s="12" t="s">
        <v>579</v>
      </c>
      <c r="C470" s="10">
        <v>0.6</v>
      </c>
      <c r="D470" s="10">
        <v>0.2</v>
      </c>
      <c r="E470" s="10">
        <v>0.9</v>
      </c>
      <c r="F470" s="15"/>
      <c r="G470" s="15" t="s">
        <v>36</v>
      </c>
      <c r="H470" s="15">
        <v>0.44</v>
      </c>
      <c r="I470" s="15">
        <v>0.08</v>
      </c>
      <c r="J470" s="15">
        <v>0.02</v>
      </c>
      <c r="K470" s="15">
        <v>0.02</v>
      </c>
      <c r="L470" s="15">
        <v>0.02</v>
      </c>
      <c r="M470" s="14">
        <f t="shared" si="22"/>
        <v>576</v>
      </c>
      <c r="N470" s="15"/>
      <c r="O470" s="15" t="s">
        <v>36</v>
      </c>
      <c r="P470" s="15">
        <v>0.13</v>
      </c>
      <c r="Q470" s="15" t="s">
        <v>36</v>
      </c>
      <c r="R470" s="15">
        <v>0.86</v>
      </c>
      <c r="S470" s="15">
        <v>0.06</v>
      </c>
      <c r="T470" s="15"/>
      <c r="U470" s="15"/>
      <c r="V470" s="15"/>
      <c r="W470" s="15"/>
      <c r="X470" s="15" t="s">
        <v>36</v>
      </c>
      <c r="Y470" s="15"/>
    </row>
    <row r="471" spans="1:25" ht="11.25" customHeight="1">
      <c r="A471" s="13">
        <f t="shared" si="23"/>
        <v>577</v>
      </c>
      <c r="B471" s="12" t="s">
        <v>580</v>
      </c>
      <c r="C471" s="10">
        <v>0.1</v>
      </c>
      <c r="D471" s="10">
        <v>0.1</v>
      </c>
      <c r="E471" s="10">
        <v>0.3</v>
      </c>
      <c r="F471" s="15"/>
      <c r="G471" s="15" t="s">
        <v>36</v>
      </c>
      <c r="H471" s="15">
        <v>0.08</v>
      </c>
      <c r="I471" s="15">
        <v>0.01</v>
      </c>
      <c r="J471" s="15" t="s">
        <v>36</v>
      </c>
      <c r="K471" s="15" t="s">
        <v>36</v>
      </c>
      <c r="L471" s="15" t="s">
        <v>36</v>
      </c>
      <c r="M471" s="14">
        <f t="shared" si="22"/>
        <v>577</v>
      </c>
      <c r="N471" s="15"/>
      <c r="O471" s="15" t="s">
        <v>36</v>
      </c>
      <c r="P471" s="15">
        <v>0.14000000000000001</v>
      </c>
      <c r="Q471" s="15" t="s">
        <v>36</v>
      </c>
      <c r="R471" s="15">
        <v>0.21</v>
      </c>
      <c r="S471" s="15">
        <v>0.04</v>
      </c>
      <c r="T471" s="15"/>
      <c r="U471" s="15"/>
      <c r="V471" s="15"/>
      <c r="W471" s="15"/>
      <c r="X471" s="15"/>
      <c r="Y471" s="15"/>
    </row>
    <row r="472" spans="1:25" ht="11.25" customHeight="1">
      <c r="A472" s="13">
        <f t="shared" si="23"/>
        <v>578</v>
      </c>
      <c r="B472" s="12" t="s">
        <v>581</v>
      </c>
      <c r="C472" s="10">
        <v>0.1</v>
      </c>
      <c r="D472" s="10">
        <v>0.2</v>
      </c>
      <c r="E472" s="10">
        <v>0.4</v>
      </c>
      <c r="F472" s="15"/>
      <c r="G472" s="15">
        <v>0.01</v>
      </c>
      <c r="H472" s="15">
        <v>0.1</v>
      </c>
      <c r="I472" s="15">
        <v>0.01</v>
      </c>
      <c r="J472" s="15">
        <v>0.01</v>
      </c>
      <c r="K472" s="15" t="s">
        <v>36</v>
      </c>
      <c r="L472" s="15" t="s">
        <v>36</v>
      </c>
      <c r="M472" s="14">
        <f t="shared" si="22"/>
        <v>578</v>
      </c>
      <c r="N472" s="15" t="s">
        <v>36</v>
      </c>
      <c r="O472" s="15" t="s">
        <v>36</v>
      </c>
      <c r="P472" s="15">
        <v>0.16</v>
      </c>
      <c r="Q472" s="15">
        <v>0.01</v>
      </c>
      <c r="R472" s="15">
        <v>0.33</v>
      </c>
      <c r="S472" s="15">
        <v>0.09</v>
      </c>
      <c r="T472" s="15"/>
      <c r="U472" s="15"/>
      <c r="V472" s="15"/>
      <c r="W472" s="15"/>
      <c r="X472" s="15"/>
      <c r="Y472" s="15"/>
    </row>
    <row r="473" spans="1:25" ht="11.25" customHeight="1">
      <c r="A473" s="13">
        <f t="shared" si="23"/>
        <v>579</v>
      </c>
      <c r="B473" s="12" t="s">
        <v>582</v>
      </c>
      <c r="C473" s="10">
        <v>4.0999999999999996</v>
      </c>
      <c r="D473" s="10">
        <v>10</v>
      </c>
      <c r="E473" s="10">
        <v>7.3</v>
      </c>
      <c r="F473" s="15"/>
      <c r="G473" s="15"/>
      <c r="H473" s="15">
        <v>2.2400000000000002</v>
      </c>
      <c r="I473" s="15">
        <v>0.56000000000000005</v>
      </c>
      <c r="J473" s="15">
        <v>0.27</v>
      </c>
      <c r="K473" s="15">
        <v>0.65</v>
      </c>
      <c r="L473" s="15">
        <v>0.34</v>
      </c>
      <c r="M473" s="14">
        <f t="shared" si="22"/>
        <v>579</v>
      </c>
      <c r="N473" s="15"/>
      <c r="O473" s="15">
        <v>0.01</v>
      </c>
      <c r="P473" s="15">
        <v>9.73</v>
      </c>
      <c r="Q473" s="15">
        <v>0.26</v>
      </c>
      <c r="R473" s="15">
        <v>7.25</v>
      </c>
      <c r="S473" s="15">
        <v>0.02</v>
      </c>
      <c r="T473" s="15"/>
      <c r="U473" s="15"/>
      <c r="V473" s="15"/>
      <c r="W473" s="15"/>
      <c r="X473" s="15"/>
      <c r="Y473" s="15"/>
    </row>
    <row r="474" spans="1:25" s="98" customFormat="1" ht="11.25" customHeight="1">
      <c r="A474" s="13">
        <f t="shared" si="23"/>
        <v>580</v>
      </c>
      <c r="B474" s="98" t="s">
        <v>686</v>
      </c>
      <c r="C474" s="99">
        <v>5.08</v>
      </c>
      <c r="D474" s="99">
        <v>14.39</v>
      </c>
      <c r="E474" s="99">
        <v>8.25</v>
      </c>
      <c r="F474" s="119"/>
      <c r="G474" s="119"/>
      <c r="H474" s="103">
        <v>2.7</v>
      </c>
      <c r="I474" s="103">
        <v>0.63666666666666671</v>
      </c>
      <c r="J474" s="103">
        <v>0.34666666666666668</v>
      </c>
      <c r="K474" s="103">
        <v>0.84333333333333338</v>
      </c>
      <c r="L474" s="103">
        <v>0.51333333333333331</v>
      </c>
      <c r="M474" s="14">
        <f t="shared" si="22"/>
        <v>580</v>
      </c>
      <c r="N474" s="119"/>
      <c r="O474" s="103">
        <v>1.6666666666666666E-2</v>
      </c>
      <c r="P474" s="119">
        <v>13.906666666666666</v>
      </c>
      <c r="Q474" s="103">
        <v>0.41</v>
      </c>
      <c r="R474" s="103">
        <v>8.25</v>
      </c>
      <c r="S474" s="119"/>
      <c r="T474" s="119"/>
      <c r="U474" s="119"/>
      <c r="V474" s="119"/>
      <c r="W474" s="119"/>
      <c r="X474" s="119"/>
      <c r="Y474" s="119"/>
    </row>
    <row r="475" spans="1:25" ht="11.25" customHeight="1">
      <c r="A475" s="13">
        <v>582</v>
      </c>
      <c r="B475" s="12" t="s">
        <v>584</v>
      </c>
      <c r="C475" s="10">
        <v>0.2</v>
      </c>
      <c r="D475" s="10">
        <v>0.3</v>
      </c>
      <c r="E475" s="10">
        <v>0.6</v>
      </c>
      <c r="F475" s="15"/>
      <c r="G475" s="15" t="s">
        <v>36</v>
      </c>
      <c r="H475" s="15">
        <v>0.12</v>
      </c>
      <c r="I475" s="15">
        <v>0.05</v>
      </c>
      <c r="J475" s="15" t="s">
        <v>36</v>
      </c>
      <c r="K475" s="15">
        <v>0.01</v>
      </c>
      <c r="L475" s="15" t="s">
        <v>36</v>
      </c>
      <c r="M475" s="14">
        <f t="shared" si="22"/>
        <v>582</v>
      </c>
      <c r="N475" s="15"/>
      <c r="O475" s="15" t="s">
        <v>36</v>
      </c>
      <c r="P475" s="15">
        <v>0.25</v>
      </c>
      <c r="Q475" s="15">
        <v>0.01</v>
      </c>
      <c r="R475" s="15">
        <v>0.57999999999999996</v>
      </c>
      <c r="S475" s="15">
        <v>0.06</v>
      </c>
      <c r="T475" s="15"/>
      <c r="U475" s="15"/>
      <c r="V475" s="15"/>
      <c r="W475" s="15"/>
      <c r="X475" s="15"/>
      <c r="Y475" s="15">
        <v>0.01</v>
      </c>
    </row>
    <row r="476" spans="1:25" ht="11.25" customHeight="1">
      <c r="A476" s="13">
        <f t="shared" si="23"/>
        <v>583</v>
      </c>
      <c r="B476" s="12" t="s">
        <v>585</v>
      </c>
      <c r="C476" s="10">
        <v>3.3</v>
      </c>
      <c r="D476" s="10">
        <v>6.4</v>
      </c>
      <c r="E476" s="10">
        <v>12.9</v>
      </c>
      <c r="F476" s="15"/>
      <c r="G476" s="15">
        <v>0.02</v>
      </c>
      <c r="H476" s="15">
        <v>2.5299999999999998</v>
      </c>
      <c r="I476" s="15">
        <v>0.56999999999999995</v>
      </c>
      <c r="J476" s="15">
        <v>0.06</v>
      </c>
      <c r="K476" s="15">
        <v>0.09</v>
      </c>
      <c r="L476" s="15">
        <v>0.03</v>
      </c>
      <c r="M476" s="14">
        <f t="shared" si="22"/>
        <v>583</v>
      </c>
      <c r="N476" s="15"/>
      <c r="O476" s="15">
        <v>0.02</v>
      </c>
      <c r="P476" s="15">
        <v>6.3</v>
      </c>
      <c r="Q476" s="15">
        <v>0.05</v>
      </c>
      <c r="R476" s="15">
        <v>11.67</v>
      </c>
      <c r="S476" s="15">
        <v>1.23</v>
      </c>
      <c r="T476" s="15"/>
      <c r="U476" s="15"/>
      <c r="V476" s="15"/>
      <c r="W476" s="15"/>
      <c r="X476" s="15"/>
      <c r="Y476" s="15"/>
    </row>
    <row r="477" spans="1:25" ht="11.25" customHeight="1">
      <c r="A477" s="13">
        <f t="shared" si="23"/>
        <v>584</v>
      </c>
      <c r="B477" s="12" t="s">
        <v>687</v>
      </c>
      <c r="C477" s="10">
        <v>0.4</v>
      </c>
      <c r="D477" s="10">
        <v>0.5</v>
      </c>
      <c r="E477" s="10">
        <v>1.7</v>
      </c>
      <c r="F477" s="15"/>
      <c r="G477" s="15">
        <v>0.01</v>
      </c>
      <c r="H477" s="15">
        <v>0.27</v>
      </c>
      <c r="I477" s="15">
        <v>0.1</v>
      </c>
      <c r="J477" s="15">
        <v>0.01</v>
      </c>
      <c r="K477" s="15">
        <v>0.01</v>
      </c>
      <c r="L477" s="15" t="s">
        <v>36</v>
      </c>
      <c r="M477" s="14">
        <f t="shared" si="22"/>
        <v>584</v>
      </c>
      <c r="N477" s="15"/>
      <c r="O477" s="15" t="s">
        <v>36</v>
      </c>
      <c r="P477" s="15">
        <v>0.51</v>
      </c>
      <c r="Q477" s="15" t="s">
        <v>36</v>
      </c>
      <c r="R477" s="15">
        <v>1.48</v>
      </c>
      <c r="S477" s="15">
        <v>0.2</v>
      </c>
      <c r="T477" s="15"/>
      <c r="U477" s="15"/>
      <c r="V477" s="15"/>
      <c r="W477" s="15"/>
      <c r="X477" s="15"/>
      <c r="Y477" s="15"/>
    </row>
    <row r="478" spans="1:25" ht="11.25" customHeight="1">
      <c r="A478" s="13">
        <f t="shared" si="23"/>
        <v>585</v>
      </c>
      <c r="B478" s="12" t="s">
        <v>252</v>
      </c>
      <c r="C478" s="10">
        <v>1.2</v>
      </c>
      <c r="D478" s="10">
        <v>5.4</v>
      </c>
      <c r="E478" s="10">
        <v>1.7</v>
      </c>
      <c r="F478" s="15"/>
      <c r="G478" s="15"/>
      <c r="H478" s="15">
        <v>0.61</v>
      </c>
      <c r="I478" s="15">
        <v>0.19</v>
      </c>
      <c r="J478" s="15">
        <v>0.1</v>
      </c>
      <c r="K478" s="15">
        <v>0.26</v>
      </c>
      <c r="L478" s="15">
        <v>0.05</v>
      </c>
      <c r="M478" s="14">
        <f>A478</f>
        <v>585</v>
      </c>
      <c r="N478" s="15"/>
      <c r="O478" s="15">
        <v>0.02</v>
      </c>
      <c r="P478" s="15">
        <v>4.8899999999999997</v>
      </c>
      <c r="Q478" s="15">
        <v>0.33</v>
      </c>
      <c r="R478" s="15">
        <v>1.08</v>
      </c>
      <c r="S478" s="15">
        <v>0.56999999999999995</v>
      </c>
      <c r="T478" s="15"/>
      <c r="U478" s="15"/>
      <c r="V478" s="15"/>
      <c r="W478" s="15"/>
      <c r="X478" s="15"/>
      <c r="Y478" s="15"/>
    </row>
    <row r="479" spans="1:25" ht="11.25" customHeight="1">
      <c r="A479" s="13">
        <f t="shared" si="23"/>
        <v>586</v>
      </c>
      <c r="B479" s="12" t="s">
        <v>253</v>
      </c>
      <c r="C479" s="10">
        <v>0.4</v>
      </c>
      <c r="D479" s="10">
        <v>1.9</v>
      </c>
      <c r="E479" s="10">
        <v>0.6</v>
      </c>
      <c r="F479" s="15"/>
      <c r="G479" s="15"/>
      <c r="H479" s="15">
        <v>0.2</v>
      </c>
      <c r="I479" s="15">
        <v>0.06</v>
      </c>
      <c r="J479" s="15">
        <v>0.03</v>
      </c>
      <c r="K479" s="15">
        <v>0.09</v>
      </c>
      <c r="L479" s="15">
        <v>0.02</v>
      </c>
      <c r="M479" s="14">
        <f>A479</f>
        <v>586</v>
      </c>
      <c r="N479" s="15"/>
      <c r="O479" s="15" t="s">
        <v>36</v>
      </c>
      <c r="P479" s="15">
        <v>1.82</v>
      </c>
      <c r="Q479" s="15">
        <v>0.12</v>
      </c>
      <c r="R479" s="15">
        <v>0.4</v>
      </c>
      <c r="S479" s="15">
        <v>0.22</v>
      </c>
      <c r="T479" s="15"/>
      <c r="U479" s="15"/>
      <c r="V479" s="15"/>
      <c r="W479" s="15"/>
      <c r="X479" s="15"/>
      <c r="Y479" s="15"/>
    </row>
    <row r="480" spans="1:25" ht="11.25" customHeight="1">
      <c r="M480" s="14"/>
    </row>
    <row r="481" spans="1:79" ht="11.25" customHeight="1">
      <c r="A481" s="150" t="s">
        <v>586</v>
      </c>
      <c r="B481" s="150"/>
      <c r="M481" s="14"/>
    </row>
    <row r="482" spans="1:79" ht="11.25" customHeight="1">
      <c r="A482" s="13">
        <f>A479+1</f>
        <v>587</v>
      </c>
      <c r="B482" s="12" t="s">
        <v>688</v>
      </c>
      <c r="C482" s="10">
        <v>4.8</v>
      </c>
      <c r="D482" s="10">
        <v>32.299999999999997</v>
      </c>
      <c r="E482" s="10">
        <v>16.2</v>
      </c>
      <c r="F482" s="15"/>
      <c r="G482" s="15">
        <v>0.04</v>
      </c>
      <c r="H482" s="15">
        <v>3.91</v>
      </c>
      <c r="I482" s="15">
        <v>0.77</v>
      </c>
      <c r="J482" s="15">
        <v>0.04</v>
      </c>
      <c r="K482" s="15">
        <v>0.02</v>
      </c>
      <c r="L482" s="15"/>
      <c r="M482" s="14">
        <f t="shared" si="22"/>
        <v>587</v>
      </c>
      <c r="N482" s="15"/>
      <c r="O482" s="15">
        <v>0.22</v>
      </c>
      <c r="P482" s="15">
        <v>31.95</v>
      </c>
      <c r="Q482" s="15">
        <v>0.03</v>
      </c>
      <c r="R482" s="15">
        <v>16.170000000000002</v>
      </c>
      <c r="S482" s="15">
        <v>0.03</v>
      </c>
      <c r="T482" s="15"/>
      <c r="U482" s="15"/>
      <c r="V482" s="15"/>
      <c r="W482" s="15"/>
      <c r="X482" s="15">
        <v>0.1</v>
      </c>
      <c r="Y482" s="15">
        <v>0.02</v>
      </c>
    </row>
    <row r="483" spans="1:79" ht="11.25" customHeight="1">
      <c r="A483" s="13">
        <f>A482+1</f>
        <v>588</v>
      </c>
      <c r="B483" s="12" t="s">
        <v>689</v>
      </c>
      <c r="C483" s="10">
        <v>7.7</v>
      </c>
      <c r="D483" s="10">
        <v>26.5</v>
      </c>
      <c r="E483" s="10">
        <v>8.1</v>
      </c>
      <c r="F483" s="15"/>
      <c r="G483" s="15"/>
      <c r="H483" s="15">
        <v>3.95</v>
      </c>
      <c r="I483" s="15">
        <v>3.42</v>
      </c>
      <c r="J483" s="15">
        <v>0.23</v>
      </c>
      <c r="K483" s="15">
        <v>0.06</v>
      </c>
      <c r="L483" s="15">
        <v>0.06</v>
      </c>
      <c r="M483" s="14">
        <f t="shared" si="22"/>
        <v>588</v>
      </c>
      <c r="N483" s="15"/>
      <c r="O483" s="15">
        <v>0.13</v>
      </c>
      <c r="P483" s="15">
        <v>26.27</v>
      </c>
      <c r="Q483" s="15">
        <v>0.08</v>
      </c>
      <c r="R483" s="15">
        <v>8</v>
      </c>
      <c r="S483" s="15">
        <v>0.08</v>
      </c>
      <c r="T483" s="15"/>
      <c r="U483" s="15"/>
      <c r="V483" s="15"/>
      <c r="W483" s="15"/>
      <c r="X483" s="15">
        <v>0.11</v>
      </c>
      <c r="Y483" s="15"/>
    </row>
    <row r="484" spans="1:79" ht="11.25" customHeight="1">
      <c r="A484" s="13">
        <f t="shared" ref="A484:A494" si="24">A483+1</f>
        <v>589</v>
      </c>
      <c r="B484" s="12" t="s">
        <v>587</v>
      </c>
      <c r="C484" s="10">
        <v>15.3</v>
      </c>
      <c r="D484" s="10">
        <v>27.4</v>
      </c>
      <c r="E484" s="10">
        <v>21</v>
      </c>
      <c r="F484" s="15"/>
      <c r="G484" s="15">
        <v>0.04</v>
      </c>
      <c r="H484" s="15">
        <v>0.04</v>
      </c>
      <c r="I484" s="15">
        <v>6.14</v>
      </c>
      <c r="J484" s="15">
        <v>0.16</v>
      </c>
      <c r="K484" s="15">
        <v>0.03</v>
      </c>
      <c r="L484" s="15"/>
      <c r="M484" s="14">
        <f t="shared" si="22"/>
        <v>589</v>
      </c>
      <c r="N484" s="15"/>
      <c r="O484" s="15">
        <v>0.18</v>
      </c>
      <c r="P484" s="15">
        <v>27.14</v>
      </c>
      <c r="Q484" s="15">
        <v>0.04</v>
      </c>
      <c r="R484" s="15">
        <v>20.97</v>
      </c>
      <c r="S484" s="15">
        <v>0.04</v>
      </c>
      <c r="T484" s="15"/>
      <c r="U484" s="15"/>
      <c r="V484" s="15"/>
      <c r="W484" s="15"/>
      <c r="X484" s="15"/>
      <c r="Y484" s="15"/>
    </row>
    <row r="485" spans="1:79" ht="11.25" customHeight="1">
      <c r="A485" s="13">
        <f t="shared" si="24"/>
        <v>590</v>
      </c>
      <c r="B485" s="12" t="s">
        <v>690</v>
      </c>
      <c r="C485" s="10">
        <v>30</v>
      </c>
      <c r="D485" s="10">
        <v>1.5</v>
      </c>
      <c r="E485" s="10">
        <v>0.3</v>
      </c>
      <c r="F485" s="15">
        <v>15.37</v>
      </c>
      <c r="G485" s="15">
        <v>6.12</v>
      </c>
      <c r="H485" s="15">
        <v>2.74</v>
      </c>
      <c r="I485" s="15">
        <v>0.97</v>
      </c>
      <c r="J485" s="15"/>
      <c r="K485" s="15"/>
      <c r="L485" s="15"/>
      <c r="M485" s="14">
        <f t="shared" si="22"/>
        <v>590</v>
      </c>
      <c r="N485" s="15"/>
      <c r="O485" s="15"/>
      <c r="P485" s="15">
        <v>1.47</v>
      </c>
      <c r="Q485" s="15"/>
      <c r="R485" s="15">
        <v>0.32</v>
      </c>
      <c r="S485" s="15"/>
      <c r="T485" s="15"/>
      <c r="U485" s="15"/>
      <c r="V485" s="15"/>
      <c r="W485" s="15"/>
      <c r="X485" s="15"/>
      <c r="Y485" s="15"/>
    </row>
    <row r="486" spans="1:79" ht="11.25" customHeight="1">
      <c r="A486" s="13">
        <f t="shared" si="24"/>
        <v>591</v>
      </c>
      <c r="B486" s="12" t="s">
        <v>696</v>
      </c>
      <c r="C486" s="10">
        <v>3.140333333333333</v>
      </c>
      <c r="D486" s="10">
        <v>1.1476666666666666</v>
      </c>
      <c r="E486" s="10">
        <v>0.27733333333333338</v>
      </c>
      <c r="F486" s="15">
        <v>1.2396666666666667</v>
      </c>
      <c r="G486" s="15">
        <v>0.80333333333333334</v>
      </c>
      <c r="H486" s="15">
        <v>0.77433333333333343</v>
      </c>
      <c r="I486" s="15">
        <v>0.13766666666666669</v>
      </c>
      <c r="J486" s="15" t="s">
        <v>36</v>
      </c>
      <c r="K486" s="15" t="s">
        <v>36</v>
      </c>
      <c r="L486" s="15">
        <v>1.4E-2</v>
      </c>
      <c r="M486" s="14">
        <f t="shared" si="22"/>
        <v>591</v>
      </c>
      <c r="N486" s="86"/>
      <c r="O486" s="87" t="s">
        <v>36</v>
      </c>
      <c r="P486" s="86">
        <v>1.1476666666666666</v>
      </c>
      <c r="Q486" s="87" t="s">
        <v>36</v>
      </c>
      <c r="R486" s="86">
        <v>0.27733333333333338</v>
      </c>
      <c r="S486" s="86"/>
      <c r="T486" s="86"/>
      <c r="U486" s="86"/>
      <c r="V486" s="86"/>
      <c r="W486" s="86"/>
      <c r="X486" s="86"/>
      <c r="Y486" s="86"/>
    </row>
    <row r="487" spans="1:79" ht="11.25" customHeight="1">
      <c r="A487" s="13">
        <v>593</v>
      </c>
      <c r="B487" s="12" t="s">
        <v>588</v>
      </c>
      <c r="C487" s="10">
        <v>7.8</v>
      </c>
      <c r="D487" s="10">
        <v>19.899999999999999</v>
      </c>
      <c r="E487" s="10">
        <v>22.5</v>
      </c>
      <c r="F487" s="15"/>
      <c r="G487" s="15">
        <v>0.03</v>
      </c>
      <c r="H487" s="15">
        <v>4.8600000000000003</v>
      </c>
      <c r="I487" s="15">
        <v>2.58</v>
      </c>
      <c r="J487" s="15">
        <v>0.26</v>
      </c>
      <c r="K487" s="15"/>
      <c r="L487" s="15">
        <v>0.04</v>
      </c>
      <c r="M487" s="14">
        <f t="shared" si="22"/>
        <v>593</v>
      </c>
      <c r="N487" s="15"/>
      <c r="O487" s="15">
        <v>7.0000000000000007E-2</v>
      </c>
      <c r="P487" s="15">
        <v>19.72</v>
      </c>
      <c r="Q487" s="15">
        <v>0.09</v>
      </c>
      <c r="R487" s="15">
        <v>22.39</v>
      </c>
      <c r="S487" s="15">
        <v>0.16</v>
      </c>
      <c r="T487" s="15"/>
      <c r="U487" s="15"/>
      <c r="V487" s="15"/>
      <c r="W487" s="15"/>
      <c r="X487" s="15"/>
      <c r="Y487" s="15"/>
    </row>
    <row r="488" spans="1:79" s="74" customFormat="1" ht="11.25" customHeight="1">
      <c r="B488" s="75"/>
      <c r="C488" s="76" t="s">
        <v>594</v>
      </c>
      <c r="D488" s="76" t="s">
        <v>595</v>
      </c>
      <c r="E488" s="76" t="s">
        <v>596</v>
      </c>
      <c r="F488" s="77"/>
      <c r="G488" s="77"/>
      <c r="H488" s="77"/>
      <c r="I488" s="77"/>
      <c r="J488" s="77"/>
      <c r="K488" s="77"/>
      <c r="L488" s="77"/>
      <c r="M488" s="8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129"/>
      <c r="BK488" s="129"/>
      <c r="BL488" s="129"/>
      <c r="BM488" s="129"/>
      <c r="BN488" s="129"/>
      <c r="BO488" s="129"/>
      <c r="BP488" s="129"/>
      <c r="BQ488" s="129"/>
      <c r="BR488" s="129"/>
      <c r="BS488" s="129"/>
      <c r="BT488" s="129"/>
      <c r="BU488" s="129"/>
      <c r="BV488" s="129"/>
      <c r="BW488" s="129"/>
      <c r="BX488" s="129"/>
      <c r="BY488" s="129"/>
      <c r="BZ488" s="129"/>
      <c r="CA488" s="129"/>
    </row>
    <row r="489" spans="1:79" s="80" customFormat="1" ht="11.25" customHeight="1">
      <c r="A489" s="45" t="s">
        <v>95</v>
      </c>
      <c r="B489" s="78" t="s">
        <v>105</v>
      </c>
      <c r="C489" s="37" t="s">
        <v>597</v>
      </c>
      <c r="D489" s="37" t="s">
        <v>598</v>
      </c>
      <c r="E489" s="37" t="s">
        <v>598</v>
      </c>
      <c r="F489" s="69" t="s">
        <v>599</v>
      </c>
      <c r="G489" s="69" t="s">
        <v>600</v>
      </c>
      <c r="H489" s="69" t="s">
        <v>601</v>
      </c>
      <c r="I489" s="69" t="s">
        <v>602</v>
      </c>
      <c r="J489" s="69" t="s">
        <v>603</v>
      </c>
      <c r="K489" s="69" t="s">
        <v>604</v>
      </c>
      <c r="L489" s="69" t="s">
        <v>605</v>
      </c>
      <c r="M489" s="14" t="str">
        <f>A489</f>
        <v>Número do</v>
      </c>
      <c r="N489" s="69" t="s">
        <v>606</v>
      </c>
      <c r="O489" s="69" t="s">
        <v>607</v>
      </c>
      <c r="P489" s="69" t="s">
        <v>608</v>
      </c>
      <c r="Q489" s="69" t="s">
        <v>609</v>
      </c>
      <c r="R489" s="79" t="s">
        <v>610</v>
      </c>
      <c r="S489" s="79" t="s">
        <v>611</v>
      </c>
      <c r="T489" s="69" t="s">
        <v>612</v>
      </c>
      <c r="U489" s="69" t="s">
        <v>613</v>
      </c>
      <c r="V489" s="69" t="s">
        <v>614</v>
      </c>
      <c r="W489" s="69" t="s">
        <v>615</v>
      </c>
      <c r="X489" s="69" t="s">
        <v>616</v>
      </c>
      <c r="Y489" s="69" t="s">
        <v>617</v>
      </c>
      <c r="Z489" s="130"/>
      <c r="AA489" s="130"/>
      <c r="AB489" s="130"/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</row>
    <row r="490" spans="1:79" s="125" customFormat="1" ht="11.25" customHeight="1">
      <c r="A490" s="84" t="s">
        <v>104</v>
      </c>
      <c r="B490" s="81"/>
      <c r="C490" s="82" t="s">
        <v>109</v>
      </c>
      <c r="D490" s="82" t="s">
        <v>109</v>
      </c>
      <c r="E490" s="82" t="s">
        <v>109</v>
      </c>
      <c r="F490" s="83" t="s">
        <v>109</v>
      </c>
      <c r="G490" s="83" t="s">
        <v>109</v>
      </c>
      <c r="H490" s="83" t="s">
        <v>109</v>
      </c>
      <c r="I490" s="83" t="s">
        <v>109</v>
      </c>
      <c r="J490" s="83" t="s">
        <v>109</v>
      </c>
      <c r="K490" s="83" t="s">
        <v>109</v>
      </c>
      <c r="L490" s="83" t="s">
        <v>109</v>
      </c>
      <c r="M490" s="19" t="str">
        <f>A490</f>
        <v>Alimento</v>
      </c>
      <c r="N490" s="83" t="s">
        <v>109</v>
      </c>
      <c r="O490" s="83" t="s">
        <v>109</v>
      </c>
      <c r="P490" s="83" t="s">
        <v>109</v>
      </c>
      <c r="Q490" s="83" t="s">
        <v>109</v>
      </c>
      <c r="R490" s="83" t="s">
        <v>109</v>
      </c>
      <c r="S490" s="83" t="s">
        <v>109</v>
      </c>
      <c r="T490" s="83" t="s">
        <v>109</v>
      </c>
      <c r="U490" s="83" t="s">
        <v>109</v>
      </c>
      <c r="V490" s="83" t="s">
        <v>109</v>
      </c>
      <c r="W490" s="83" t="s">
        <v>109</v>
      </c>
      <c r="X490" s="83" t="s">
        <v>109</v>
      </c>
      <c r="Y490" s="83" t="s">
        <v>109</v>
      </c>
      <c r="Z490" s="130"/>
      <c r="AA490" s="130"/>
      <c r="AB490" s="130"/>
      <c r="AC490" s="130"/>
      <c r="AD490" s="130"/>
      <c r="AE490" s="130"/>
      <c r="AF490" s="130"/>
      <c r="AG490" s="130"/>
      <c r="AH490" s="130"/>
      <c r="AI490" s="130"/>
      <c r="AJ490" s="130"/>
      <c r="AK490" s="130"/>
      <c r="AL490" s="130"/>
      <c r="AM490" s="130"/>
      <c r="AN490" s="80"/>
      <c r="AO490" s="80"/>
      <c r="AP490" s="80"/>
      <c r="AQ490" s="80"/>
      <c r="AR490" s="80"/>
      <c r="AS490" s="80"/>
      <c r="AT490" s="80"/>
      <c r="AU490" s="80"/>
      <c r="AV490" s="80"/>
      <c r="AW490" s="80"/>
      <c r="AX490" s="80"/>
      <c r="AY490" s="80"/>
      <c r="AZ490" s="80"/>
      <c r="BA490" s="80"/>
      <c r="BB490" s="80"/>
      <c r="BC490" s="80"/>
      <c r="BD490" s="80"/>
      <c r="BE490" s="80"/>
      <c r="BF490" s="80"/>
      <c r="BG490" s="80"/>
      <c r="BH490" s="80"/>
      <c r="BI490" s="80"/>
      <c r="BJ490" s="80"/>
      <c r="BK490" s="80"/>
      <c r="BL490" s="80"/>
      <c r="BM490" s="80"/>
      <c r="BN490" s="80"/>
      <c r="BO490" s="80"/>
      <c r="BP490" s="80"/>
      <c r="BQ490" s="80"/>
      <c r="BR490" s="80"/>
      <c r="BS490" s="80"/>
      <c r="BT490" s="80"/>
      <c r="BU490" s="80"/>
      <c r="BV490" s="80"/>
      <c r="BW490" s="80"/>
      <c r="BX490" s="80"/>
      <c r="BY490" s="80"/>
      <c r="BZ490" s="80"/>
      <c r="CA490" s="80"/>
    </row>
    <row r="491" spans="1:79" ht="11.25" customHeight="1">
      <c r="A491" s="13">
        <f>A487+1</f>
        <v>594</v>
      </c>
      <c r="B491" s="12" t="s">
        <v>589</v>
      </c>
      <c r="C491" s="10">
        <v>4.2</v>
      </c>
      <c r="D491" s="10">
        <v>7.1</v>
      </c>
      <c r="E491" s="10">
        <v>25.3</v>
      </c>
      <c r="F491" s="15"/>
      <c r="G491" s="15">
        <v>0.03</v>
      </c>
      <c r="H491" s="15">
        <v>2.4900000000000002</v>
      </c>
      <c r="I491" s="15">
        <v>1.62</v>
      </c>
      <c r="J491" s="15">
        <v>0.06</v>
      </c>
      <c r="K491" s="15"/>
      <c r="L491" s="15">
        <v>0.04</v>
      </c>
      <c r="M491" s="14">
        <f t="shared" si="22"/>
        <v>594</v>
      </c>
      <c r="N491" s="15"/>
      <c r="O491" s="15">
        <v>0.03</v>
      </c>
      <c r="P491" s="15">
        <v>7.06</v>
      </c>
      <c r="Q491" s="15">
        <v>0.04</v>
      </c>
      <c r="R491" s="15">
        <v>5.42</v>
      </c>
      <c r="S491" s="15">
        <v>19.809999999999999</v>
      </c>
      <c r="T491" s="15"/>
      <c r="U491" s="15"/>
      <c r="V491" s="15"/>
      <c r="W491" s="15"/>
      <c r="X491" s="15"/>
      <c r="Y491" s="15"/>
    </row>
    <row r="492" spans="1:79" ht="11.25" customHeight="1">
      <c r="A492" s="13">
        <f t="shared" si="24"/>
        <v>595</v>
      </c>
      <c r="B492" s="12" t="s">
        <v>590</v>
      </c>
      <c r="C492" s="10">
        <v>0.3</v>
      </c>
      <c r="D492" s="10">
        <v>0.1</v>
      </c>
      <c r="E492" s="10">
        <v>0.2</v>
      </c>
      <c r="F492" s="15"/>
      <c r="G492" s="15"/>
      <c r="H492" s="15">
        <v>0.18</v>
      </c>
      <c r="I492" s="15">
        <v>0.04</v>
      </c>
      <c r="J492" s="15">
        <v>0.03</v>
      </c>
      <c r="K492" s="15">
        <v>0.02</v>
      </c>
      <c r="L492" s="15"/>
      <c r="M492" s="14">
        <f t="shared" si="22"/>
        <v>595</v>
      </c>
      <c r="N492" s="15"/>
      <c r="O492" s="15"/>
      <c r="P492" s="15">
        <v>0.09</v>
      </c>
      <c r="Q492" s="15"/>
      <c r="R492" s="15">
        <v>0.22</v>
      </c>
      <c r="S492" s="15"/>
      <c r="T492" s="15"/>
      <c r="U492" s="15"/>
      <c r="V492" s="15"/>
      <c r="W492" s="15"/>
      <c r="X492" s="15"/>
      <c r="Y492" s="15"/>
    </row>
    <row r="493" spans="1:79" s="98" customFormat="1" ht="11.25" customHeight="1">
      <c r="A493" s="13">
        <f t="shared" si="24"/>
        <v>596</v>
      </c>
      <c r="B493" s="111" t="s">
        <v>619</v>
      </c>
      <c r="C493" s="107">
        <v>3.0659999999999998</v>
      </c>
      <c r="D493" s="107">
        <v>6.7823333333333338</v>
      </c>
      <c r="E493" s="107">
        <v>0.36066666666666669</v>
      </c>
      <c r="F493" s="119"/>
      <c r="G493" s="119"/>
      <c r="H493" s="103">
        <v>2.77</v>
      </c>
      <c r="I493" s="103">
        <v>0.25533333333333336</v>
      </c>
      <c r="J493" s="103">
        <v>3.0666666666666665E-2</v>
      </c>
      <c r="K493" s="119"/>
      <c r="L493" s="119"/>
      <c r="M493" s="14">
        <f>A493</f>
        <v>596</v>
      </c>
      <c r="N493" s="119"/>
      <c r="O493" s="103">
        <v>0.32333333333333331</v>
      </c>
      <c r="P493" s="119">
        <v>6.4490000000000007</v>
      </c>
      <c r="Q493" s="103">
        <v>0.01</v>
      </c>
      <c r="R493" s="103">
        <v>0.27900000000000003</v>
      </c>
      <c r="S493" s="103">
        <v>8.1666666666666665E-2</v>
      </c>
      <c r="T493" s="119"/>
      <c r="U493" s="119"/>
      <c r="V493" s="119"/>
      <c r="W493" s="119"/>
      <c r="X493" s="119"/>
      <c r="Y493" s="119"/>
    </row>
    <row r="494" spans="1:79" ht="11.25" customHeight="1">
      <c r="A494" s="13">
        <f t="shared" si="24"/>
        <v>597</v>
      </c>
      <c r="B494" s="12" t="s">
        <v>591</v>
      </c>
      <c r="C494" s="10">
        <v>5.6</v>
      </c>
      <c r="D494" s="10">
        <v>8.6999999999999993</v>
      </c>
      <c r="E494" s="10">
        <v>44.1</v>
      </c>
      <c r="F494" s="15"/>
      <c r="G494" s="15"/>
      <c r="H494" s="15">
        <v>4.26</v>
      </c>
      <c r="I494" s="15">
        <v>1.34</v>
      </c>
      <c r="J494" s="15"/>
      <c r="K494" s="15"/>
      <c r="L494" s="15"/>
      <c r="M494" s="14">
        <f t="shared" si="22"/>
        <v>597</v>
      </c>
      <c r="N494" s="15"/>
      <c r="O494" s="15"/>
      <c r="P494" s="15">
        <v>8.66</v>
      </c>
      <c r="Q494" s="15">
        <v>0.09</v>
      </c>
      <c r="R494" s="15">
        <v>35.299999999999997</v>
      </c>
      <c r="S494" s="15">
        <v>8.82</v>
      </c>
      <c r="T494" s="15"/>
      <c r="U494" s="15"/>
      <c r="V494" s="15"/>
      <c r="W494" s="15"/>
      <c r="X494" s="15"/>
      <c r="Y494" s="15"/>
    </row>
  </sheetData>
  <mergeCells count="14">
    <mergeCell ref="A447:B447"/>
    <mergeCell ref="A481:B481"/>
    <mergeCell ref="A352:B352"/>
    <mergeCell ref="A375:B375"/>
    <mergeCell ref="A386:B386"/>
    <mergeCell ref="A398:B398"/>
    <mergeCell ref="A403:B403"/>
    <mergeCell ref="A410:B410"/>
    <mergeCell ref="A159:B159"/>
    <mergeCell ref="A217:B217"/>
    <mergeCell ref="A4:B4"/>
    <mergeCell ref="A65:B65"/>
    <mergeCell ref="A114:B114"/>
    <mergeCell ref="A144:B144"/>
  </mergeCells>
  <phoneticPr fontId="26" type="noConversion"/>
  <pageMargins left="0.78740157499999996" right="0.78740157499999996" top="0.984251969" bottom="0.984251969" header="0.49212598499999999" footer="0.49212598499999999"/>
  <pageSetup paperSize="9" scale="90" orientation="landscape" horizontalDpi="120" verticalDpi="144" r:id="rId1"/>
  <headerFooter alignWithMargins="0"/>
  <rowBreaks count="13" manualBreakCount="13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47" max="16383" man="1"/>
    <brk id="382" max="16383" man="1"/>
    <brk id="417" max="16383" man="1"/>
    <brk id="452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D39"/>
  <sheetViews>
    <sheetView zoomScaleNormal="227" zoomScaleSheetLayoutView="63" workbookViewId="0">
      <pane xSplit="2" ySplit="3" topLeftCell="C4" activePane="bottomRight" state="frozenSplit"/>
      <selection activeCell="B572" sqref="B572"/>
      <selection pane="topRight" activeCell="B572" sqref="B572"/>
      <selection pane="bottomLeft" activeCell="B572" sqref="B572"/>
      <selection pane="bottomRight" activeCell="E31" sqref="E31"/>
    </sheetView>
  </sheetViews>
  <sheetFormatPr defaultRowHeight="12" customHeight="1"/>
  <cols>
    <col min="1" max="1" width="8.42578125" style="96" bestFit="1" customWidth="1"/>
    <col min="2" max="2" width="28.7109375" style="98" bestFit="1" customWidth="1"/>
    <col min="3" max="11" width="9.28515625" style="128" customWidth="1"/>
    <col min="12" max="12" width="9.140625" style="128"/>
    <col min="13" max="13" width="9.28515625" style="128" customWidth="1"/>
    <col min="14" max="21" width="9.140625" style="128"/>
    <col min="22" max="23" width="9.140625" style="96"/>
    <col min="24" max="16384" width="9.140625" style="98"/>
  </cols>
  <sheetData>
    <row r="1" spans="1:30" s="12" customFormat="1" ht="12" customHeight="1">
      <c r="A1" s="13"/>
      <c r="C1" s="10"/>
      <c r="E1" s="14"/>
      <c r="F1" s="10"/>
      <c r="G1" s="10"/>
      <c r="H1" s="14"/>
      <c r="I1" s="10"/>
      <c r="J1" s="10"/>
      <c r="K1" s="10"/>
      <c r="L1" s="14"/>
      <c r="M1" s="14"/>
      <c r="N1" s="14"/>
      <c r="O1" s="25"/>
      <c r="P1" s="15"/>
      <c r="Q1" s="14" t="s">
        <v>653</v>
      </c>
      <c r="R1" s="14" t="s">
        <v>653</v>
      </c>
      <c r="T1" s="14"/>
      <c r="U1" s="15"/>
      <c r="V1" s="10"/>
      <c r="W1" s="14"/>
      <c r="X1" s="14"/>
      <c r="Y1" s="14"/>
      <c r="Z1" s="15"/>
      <c r="AA1" s="15"/>
      <c r="AB1" s="15"/>
      <c r="AC1" s="15"/>
      <c r="AD1" s="10"/>
    </row>
    <row r="2" spans="1:30" s="12" customFormat="1" ht="12" customHeight="1">
      <c r="A2" s="13" t="s">
        <v>95</v>
      </c>
      <c r="C2" s="10" t="s">
        <v>659</v>
      </c>
      <c r="D2" s="14" t="s">
        <v>641</v>
      </c>
      <c r="E2" s="127" t="s">
        <v>642</v>
      </c>
      <c r="F2" s="10" t="s">
        <v>643</v>
      </c>
      <c r="G2" s="10" t="s">
        <v>644</v>
      </c>
      <c r="H2" s="14" t="s">
        <v>645</v>
      </c>
      <c r="I2" s="10" t="s">
        <v>646</v>
      </c>
      <c r="J2" s="10" t="s">
        <v>647</v>
      </c>
      <c r="K2" s="10" t="s">
        <v>648</v>
      </c>
      <c r="L2" s="14" t="str">
        <f t="shared" ref="L2:L29" si="0">A2</f>
        <v>Número do</v>
      </c>
      <c r="M2" s="14" t="s">
        <v>649</v>
      </c>
      <c r="N2" s="14" t="s">
        <v>650</v>
      </c>
      <c r="O2" s="25" t="s">
        <v>651</v>
      </c>
      <c r="P2" s="15" t="s">
        <v>652</v>
      </c>
      <c r="Q2" s="14" t="s">
        <v>654</v>
      </c>
      <c r="R2" s="10" t="s">
        <v>655</v>
      </c>
      <c r="S2" s="14" t="s">
        <v>656</v>
      </c>
      <c r="T2" s="14" t="s">
        <v>657</v>
      </c>
      <c r="U2" s="15" t="s">
        <v>658</v>
      </c>
      <c r="V2" s="10"/>
      <c r="W2" s="14"/>
      <c r="X2" s="14"/>
      <c r="Y2" s="14"/>
      <c r="Z2" s="15"/>
      <c r="AA2" s="15"/>
      <c r="AB2" s="15"/>
      <c r="AC2" s="15"/>
      <c r="AD2" s="10"/>
    </row>
    <row r="3" spans="1:30" s="12" customFormat="1" ht="12" customHeight="1">
      <c r="A3" s="13" t="s">
        <v>104</v>
      </c>
      <c r="B3" s="12" t="s">
        <v>105</v>
      </c>
      <c r="C3" s="14" t="s">
        <v>109</v>
      </c>
      <c r="D3" s="14" t="s">
        <v>109</v>
      </c>
      <c r="E3" s="14" t="s">
        <v>109</v>
      </c>
      <c r="F3" s="14" t="s">
        <v>109</v>
      </c>
      <c r="G3" s="14" t="s">
        <v>109</v>
      </c>
      <c r="H3" s="14" t="s">
        <v>109</v>
      </c>
      <c r="I3" s="14" t="s">
        <v>109</v>
      </c>
      <c r="J3" s="14" t="s">
        <v>109</v>
      </c>
      <c r="K3" s="14" t="s">
        <v>109</v>
      </c>
      <c r="L3" s="14" t="str">
        <f t="shared" si="0"/>
        <v>Alimento</v>
      </c>
      <c r="M3" s="14" t="s">
        <v>109</v>
      </c>
      <c r="N3" s="14" t="s">
        <v>109</v>
      </c>
      <c r="O3" s="14" t="s">
        <v>109</v>
      </c>
      <c r="P3" s="14" t="s">
        <v>109</v>
      </c>
      <c r="Q3" s="14" t="s">
        <v>109</v>
      </c>
      <c r="R3" s="14" t="s">
        <v>109</v>
      </c>
      <c r="S3" s="14" t="s">
        <v>109</v>
      </c>
      <c r="T3" s="14" t="s">
        <v>109</v>
      </c>
      <c r="U3" s="14" t="s">
        <v>109</v>
      </c>
      <c r="V3" s="10"/>
      <c r="W3" s="14"/>
      <c r="X3" s="14"/>
      <c r="Y3" s="14"/>
      <c r="Z3" s="15"/>
      <c r="AA3" s="15"/>
      <c r="AB3" s="15"/>
      <c r="AC3" s="15"/>
      <c r="AD3" s="10"/>
    </row>
    <row r="4" spans="1:30" s="12" customFormat="1" ht="12" customHeight="1">
      <c r="A4" s="13">
        <v>56</v>
      </c>
      <c r="B4" s="98" t="s">
        <v>64</v>
      </c>
      <c r="C4" s="15">
        <v>0.11830502666666666</v>
      </c>
      <c r="D4" s="15">
        <v>0.30319896533333335</v>
      </c>
      <c r="E4" s="15">
        <v>0.4135465533333334</v>
      </c>
      <c r="F4" s="15">
        <v>0.8109206040000001</v>
      </c>
      <c r="G4" s="15">
        <v>0.38828769200000002</v>
      </c>
      <c r="H4" s="15">
        <v>0.18852964000000003</v>
      </c>
      <c r="I4" s="15">
        <v>7.1322270933333334E-2</v>
      </c>
      <c r="J4" s="15">
        <v>0.49583034800000009</v>
      </c>
      <c r="K4" s="15">
        <v>0.36014863733333335</v>
      </c>
      <c r="L4" s="14">
        <f t="shared" si="0"/>
        <v>56</v>
      </c>
      <c r="M4" s="15">
        <v>0.50309596133333334</v>
      </c>
      <c r="N4" s="15">
        <v>0.41312103733333339</v>
      </c>
      <c r="O4" s="15">
        <v>0.17601020666666667</v>
      </c>
      <c r="P4" s="15">
        <v>0.31113903599999998</v>
      </c>
      <c r="Q4" s="15">
        <v>0.53853536533333346</v>
      </c>
      <c r="R4" s="15">
        <v>3.37078144</v>
      </c>
      <c r="S4" s="15">
        <v>0.29606361200000003</v>
      </c>
      <c r="T4" s="15">
        <v>1.1815450400000003</v>
      </c>
      <c r="U4" s="15">
        <v>0.47483822533333342</v>
      </c>
      <c r="V4" s="10"/>
      <c r="W4" s="14"/>
      <c r="X4" s="14"/>
      <c r="Y4" s="14"/>
      <c r="Z4" s="15"/>
      <c r="AA4" s="15"/>
      <c r="AB4" s="15"/>
      <c r="AC4" s="15"/>
      <c r="AD4" s="10"/>
    </row>
    <row r="5" spans="1:30" ht="12" customHeight="1">
      <c r="A5" s="96">
        <v>80</v>
      </c>
      <c r="B5" s="111" t="s">
        <v>38</v>
      </c>
      <c r="C5" s="103">
        <v>1.8633333333333325E-3</v>
      </c>
      <c r="D5" s="103">
        <v>2.5713569999999963E-2</v>
      </c>
      <c r="E5" s="103">
        <v>3.1556266666666589E-2</v>
      </c>
      <c r="F5" s="103">
        <v>6.001079999999992E-2</v>
      </c>
      <c r="G5" s="103">
        <v>5.4756199999999922E-2</v>
      </c>
      <c r="H5" s="103">
        <v>6.6751766666666712E-3</v>
      </c>
      <c r="I5" s="103">
        <v>1.6479319999999978E-3</v>
      </c>
      <c r="J5" s="103">
        <v>3.7060839999999984E-2</v>
      </c>
      <c r="K5" s="103">
        <v>3.6018519999999977E-2</v>
      </c>
      <c r="L5" s="14">
        <f t="shared" si="0"/>
        <v>80</v>
      </c>
      <c r="M5" s="103">
        <v>4.2147453333333286E-2</v>
      </c>
      <c r="N5" s="103">
        <v>6.295056666666661E-2</v>
      </c>
      <c r="O5" s="103">
        <v>1.6078846666666664E-2</v>
      </c>
      <c r="P5" s="103">
        <v>4.7191066666666615E-2</v>
      </c>
      <c r="Q5" s="103">
        <v>5.2554599999999972E-2</v>
      </c>
      <c r="R5" s="103">
        <v>0.10550336666666649</v>
      </c>
      <c r="S5" s="103">
        <v>3.6783633333333308E-2</v>
      </c>
      <c r="T5" s="103">
        <v>2.9785669999999948E-2</v>
      </c>
      <c r="U5" s="103">
        <v>3.0913846666666633E-2</v>
      </c>
    </row>
    <row r="6" spans="1:30" s="2" customFormat="1" ht="12" customHeight="1">
      <c r="A6" s="1">
        <v>83</v>
      </c>
      <c r="B6" s="2" t="s">
        <v>39</v>
      </c>
      <c r="C6" s="106">
        <v>7.799999999999997E-3</v>
      </c>
      <c r="D6" s="106">
        <v>3.2897400000000042E-2</v>
      </c>
      <c r="E6" s="106">
        <v>3.8755800000000007E-2</v>
      </c>
      <c r="F6" s="106">
        <v>7.0595999999999992E-2</v>
      </c>
      <c r="G6" s="106">
        <v>7.5639300000000007E-2</v>
      </c>
      <c r="H6" s="106">
        <v>9.5216999999999941E-3</v>
      </c>
      <c r="I6" s="106">
        <v>3.6745800000000015E-3</v>
      </c>
      <c r="J6" s="106">
        <v>4.8596700000000027E-2</v>
      </c>
      <c r="K6" s="106">
        <v>5.5214999999999979E-2</v>
      </c>
      <c r="L6" s="14">
        <f t="shared" si="0"/>
        <v>83</v>
      </c>
      <c r="M6" s="106">
        <v>5.0701200000000002E-2</v>
      </c>
      <c r="N6" s="106">
        <v>8.287650000000002E-2</v>
      </c>
      <c r="O6" s="106">
        <v>2.2205399999999997E-2</v>
      </c>
      <c r="P6" s="106">
        <v>6.4527599999999977E-2</v>
      </c>
      <c r="Q6" s="106">
        <v>5.4214800000000007E-2</v>
      </c>
      <c r="R6" s="106">
        <v>0.18196199999999996</v>
      </c>
      <c r="S6" s="106">
        <v>4.6863899999999993E-2</v>
      </c>
      <c r="T6" s="106">
        <v>3.3578999999999991E-2</v>
      </c>
      <c r="U6" s="106">
        <v>4.3446000000000019E-2</v>
      </c>
      <c r="V6" s="1"/>
      <c r="W6" s="1"/>
    </row>
    <row r="7" spans="1:30" s="2" customFormat="1" ht="12" customHeight="1">
      <c r="A7" s="1">
        <v>123</v>
      </c>
      <c r="B7" s="111" t="s">
        <v>47</v>
      </c>
      <c r="C7" s="106">
        <v>0</v>
      </c>
      <c r="D7" s="106">
        <v>6.9359333333333341E-3</v>
      </c>
      <c r="E7" s="106">
        <v>2.6614666666666665E-2</v>
      </c>
      <c r="F7" s="106">
        <v>4.1161666666666673E-2</v>
      </c>
      <c r="G7" s="106">
        <v>2.4508000000000002E-2</v>
      </c>
      <c r="H7" s="106">
        <v>6.1842333333333337E-4</v>
      </c>
      <c r="I7" s="106">
        <v>1.9820000000000001E-2</v>
      </c>
      <c r="J7" s="106">
        <v>2.3054000000000002E-2</v>
      </c>
      <c r="K7" s="106">
        <v>4.1225333333333334E-3</v>
      </c>
      <c r="L7" s="14">
        <f t="shared" si="0"/>
        <v>123</v>
      </c>
      <c r="M7" s="106">
        <v>1.7557333333333335E-2</v>
      </c>
      <c r="N7" s="106">
        <v>2.3051666666666665E-2</v>
      </c>
      <c r="O7" s="106">
        <v>3.7264666666666668E-2</v>
      </c>
      <c r="P7" s="106">
        <v>3.9829333333333335E-2</v>
      </c>
      <c r="Q7" s="106">
        <v>8.8486999999999996E-2</v>
      </c>
      <c r="R7" s="106">
        <v>0.31869999999999998</v>
      </c>
      <c r="S7" s="106">
        <v>8.5612999999999991E-3</v>
      </c>
      <c r="T7" s="106">
        <v>6.1917333333333331E-2</v>
      </c>
      <c r="U7" s="106">
        <v>1.0600333333333335E-2</v>
      </c>
      <c r="V7" s="1"/>
      <c r="W7" s="1"/>
    </row>
    <row r="8" spans="1:30" s="2" customFormat="1" ht="12" customHeight="1">
      <c r="A8" s="1">
        <v>147</v>
      </c>
      <c r="B8" s="111" t="s">
        <v>76</v>
      </c>
      <c r="C8" s="106">
        <v>5.6539000000000025E-3</v>
      </c>
      <c r="D8" s="106">
        <v>4.9839030000000013E-2</v>
      </c>
      <c r="E8" s="106">
        <v>4.4872988333333357E-2</v>
      </c>
      <c r="F8" s="106">
        <v>7.650692000000002E-2</v>
      </c>
      <c r="G8" s="106">
        <v>6.6637548333333366E-2</v>
      </c>
      <c r="H8" s="106">
        <v>9.2928183333333362E-3</v>
      </c>
      <c r="I8" s="106">
        <v>3.6762498333333341E-3</v>
      </c>
      <c r="J8" s="106">
        <v>4.8586766666666691E-2</v>
      </c>
      <c r="K8" s="106">
        <v>2.5379181666666677E-2</v>
      </c>
      <c r="L8" s="14">
        <f t="shared" si="0"/>
        <v>147</v>
      </c>
      <c r="M8" s="106">
        <v>5.8856048333333355E-2</v>
      </c>
      <c r="N8" s="106">
        <v>0.10873415000000003</v>
      </c>
      <c r="O8" s="106">
        <v>2.3005988333333338E-2</v>
      </c>
      <c r="P8" s="106">
        <v>6.6936003333333355E-2</v>
      </c>
      <c r="Q8" s="106">
        <v>0.27017565000000004</v>
      </c>
      <c r="R8" s="106">
        <v>0.32813633333333342</v>
      </c>
      <c r="S8" s="106">
        <v>4.9152813333333351E-2</v>
      </c>
      <c r="T8" s="106">
        <v>4.0642741666666676E-2</v>
      </c>
      <c r="U8" s="106">
        <v>5.5648560000000021E-2</v>
      </c>
      <c r="V8" s="1"/>
      <c r="W8" s="1"/>
    </row>
    <row r="9" spans="1:30" ht="12" customHeight="1">
      <c r="A9" s="96">
        <v>151</v>
      </c>
      <c r="B9" s="112" t="s">
        <v>81</v>
      </c>
      <c r="C9" s="103">
        <v>8.2871333333333352E-3</v>
      </c>
      <c r="D9" s="103">
        <v>3.2547821333333345E-2</v>
      </c>
      <c r="E9" s="103">
        <v>5.9697648000000027E-2</v>
      </c>
      <c r="F9" s="103">
        <v>7.2100163333333356E-2</v>
      </c>
      <c r="G9" s="103">
        <v>6.7395006666666687E-2</v>
      </c>
      <c r="H9" s="103">
        <v>9.5627629333333384E-3</v>
      </c>
      <c r="I9" s="103">
        <v>3.7528514666666673E-3</v>
      </c>
      <c r="J9" s="103">
        <v>4.7399037333333373E-2</v>
      </c>
      <c r="K9" s="103">
        <v>4.4397580666666693E-2</v>
      </c>
      <c r="L9" s="14">
        <f t="shared" si="0"/>
        <v>151</v>
      </c>
      <c r="M9" s="103">
        <v>7.1167966000000027E-2</v>
      </c>
      <c r="N9" s="103">
        <v>6.7015985999999986E-2</v>
      </c>
      <c r="O9" s="103">
        <v>4.3413641333333343E-2</v>
      </c>
      <c r="P9" s="103">
        <v>9.5487126666666741E-2</v>
      </c>
      <c r="Q9" s="103">
        <v>0.16896918000000008</v>
      </c>
      <c r="R9" s="103">
        <v>0.52567768666666692</v>
      </c>
      <c r="S9" s="103">
        <v>6.0605026000000027E-2</v>
      </c>
      <c r="T9" s="103">
        <v>8.3623906000000067E-2</v>
      </c>
      <c r="U9" s="103">
        <v>8.1009883333333407E-2</v>
      </c>
      <c r="W9" s="1"/>
    </row>
    <row r="10" spans="1:30" ht="12" customHeight="1">
      <c r="A10" s="96">
        <v>176</v>
      </c>
      <c r="B10" s="98" t="s">
        <v>633</v>
      </c>
      <c r="C10" s="103">
        <v>4.4839199999999997E-3</v>
      </c>
      <c r="D10" s="103">
        <v>7.8680487199999996E-3</v>
      </c>
      <c r="E10" s="103">
        <v>1.8766084399999997E-2</v>
      </c>
      <c r="F10" s="103">
        <v>3.8525225199999992E-2</v>
      </c>
      <c r="G10" s="103">
        <v>3.6774243010399992E-3</v>
      </c>
      <c r="H10" s="103">
        <v>3.56357344E-3</v>
      </c>
      <c r="I10" s="103">
        <v>2.0306442800000001E-2</v>
      </c>
      <c r="J10" s="103">
        <v>1.24261732E-2</v>
      </c>
      <c r="K10" s="103">
        <v>1.4318651199999999E-2</v>
      </c>
      <c r="L10" s="14">
        <f t="shared" si="0"/>
        <v>176</v>
      </c>
      <c r="M10" s="103">
        <v>2.6571182400000001E-2</v>
      </c>
      <c r="N10" s="103">
        <v>1.12001288E-2</v>
      </c>
      <c r="O10" s="103">
        <v>2.8075493600000001E-2</v>
      </c>
      <c r="P10" s="103">
        <v>2.0723183599999997E-2</v>
      </c>
      <c r="Q10" s="103">
        <v>8.0121935599999999E-2</v>
      </c>
      <c r="R10" s="103">
        <v>8.895174119999999E-2</v>
      </c>
      <c r="S10" s="103">
        <v>8.3257602400000003E-4</v>
      </c>
      <c r="T10" s="103">
        <v>4.7515484800000002E-3</v>
      </c>
      <c r="U10" s="103">
        <v>2.7275861200000001E-2</v>
      </c>
      <c r="W10" s="1"/>
    </row>
    <row r="11" spans="1:30" ht="12" customHeight="1">
      <c r="A11" s="108">
        <v>185</v>
      </c>
      <c r="B11" s="98" t="s">
        <v>72</v>
      </c>
      <c r="C11" s="119">
        <v>0</v>
      </c>
      <c r="D11" s="119">
        <v>2.036191200000001E-2</v>
      </c>
      <c r="E11" s="119">
        <v>2.1099584000000008E-2</v>
      </c>
      <c r="F11" s="119">
        <v>3.5445648000000017E-2</v>
      </c>
      <c r="G11" s="119">
        <v>3.4838848000000013E-2</v>
      </c>
      <c r="H11" s="119">
        <v>5.6871592000000025E-3</v>
      </c>
      <c r="I11" s="119">
        <v>3.4025080000000007E-3</v>
      </c>
      <c r="J11" s="119">
        <v>1.8780952000000007E-2</v>
      </c>
      <c r="K11" s="119">
        <v>1.6980560000000009E-2</v>
      </c>
      <c r="L11" s="108">
        <v>185</v>
      </c>
      <c r="M11" s="119">
        <v>2.6299696000000011E-2</v>
      </c>
      <c r="N11" s="119">
        <v>3.3677728000000018E-2</v>
      </c>
      <c r="O11" s="119">
        <v>6.8286648000000028E-3</v>
      </c>
      <c r="P11" s="119">
        <v>6.183554400000002E-2</v>
      </c>
      <c r="Q11" s="119">
        <v>6.5947024000000021E-2</v>
      </c>
      <c r="R11" s="119">
        <v>8.1717264000000026E-2</v>
      </c>
      <c r="S11" s="119">
        <v>2.1965176000000013E-2</v>
      </c>
      <c r="T11" s="119">
        <v>2.2443072000000008E-2</v>
      </c>
      <c r="U11" s="119">
        <v>2.4876832000000012E-2</v>
      </c>
    </row>
    <row r="12" spans="1:30" ht="12" customHeight="1">
      <c r="A12" s="96">
        <v>224</v>
      </c>
      <c r="B12" s="98" t="s">
        <v>634</v>
      </c>
      <c r="C12" s="119">
        <v>0</v>
      </c>
      <c r="D12" s="119">
        <v>1.2533971999999999E-2</v>
      </c>
      <c r="E12" s="119">
        <v>7.4503385000000005E-3</v>
      </c>
      <c r="F12" s="119">
        <v>9.2284197499999995E-3</v>
      </c>
      <c r="G12" s="119">
        <v>1.6085010573499998E-3</v>
      </c>
      <c r="H12" s="119">
        <v>5.4419766500000003E-3</v>
      </c>
      <c r="I12" s="119">
        <v>1.3722005000000001E-2</v>
      </c>
      <c r="J12" s="119">
        <v>3.8950307000000001E-3</v>
      </c>
      <c r="K12" s="119">
        <v>1.6225360250000001E-2</v>
      </c>
      <c r="L12" s="108">
        <v>224</v>
      </c>
      <c r="M12" s="119">
        <v>2.4455480225000002E-3</v>
      </c>
      <c r="N12" s="119">
        <v>1.9824013550000002E-2</v>
      </c>
      <c r="O12" s="119">
        <v>3.4345305499999999E-2</v>
      </c>
      <c r="P12" s="119">
        <v>5.5344673999999996E-3</v>
      </c>
      <c r="Q12" s="119">
        <v>3.6658184749999996E-2</v>
      </c>
      <c r="R12" s="119">
        <v>2.1463450250000002E-2</v>
      </c>
      <c r="S12" s="119">
        <v>1.5072431000000004E-3</v>
      </c>
      <c r="T12" s="119">
        <v>4.1123687000000006E-3</v>
      </c>
      <c r="U12" s="119">
        <v>2.8845066800000003E-2</v>
      </c>
    </row>
    <row r="13" spans="1:30" ht="12" customHeight="1">
      <c r="A13" s="96">
        <v>227</v>
      </c>
      <c r="B13" s="98" t="s">
        <v>635</v>
      </c>
      <c r="C13" s="119">
        <v>0</v>
      </c>
      <c r="D13" s="119">
        <v>1.68082432E-2</v>
      </c>
      <c r="E13" s="119">
        <v>1.0672582576000001E-3</v>
      </c>
      <c r="F13" s="119">
        <v>4.0342435120000004E-3</v>
      </c>
      <c r="G13" s="119">
        <v>3.9667009600000006E-3</v>
      </c>
      <c r="H13" s="119">
        <v>5.5191358480000006E-3</v>
      </c>
      <c r="I13" s="119">
        <v>1.1514690399999999E-2</v>
      </c>
      <c r="J13" s="119">
        <v>5.8931869600000004E-3</v>
      </c>
      <c r="K13" s="119">
        <v>1.8954337599999999E-2</v>
      </c>
      <c r="L13" s="108">
        <v>227</v>
      </c>
      <c r="M13" s="119">
        <v>9.9244552000000014E-3</v>
      </c>
      <c r="N13" s="119">
        <v>1.8785504800000002E-2</v>
      </c>
      <c r="O13" s="119">
        <v>3.6868849600000003E-2</v>
      </c>
      <c r="P13" s="119">
        <v>7.0878566560000009E-3</v>
      </c>
      <c r="Q13" s="119">
        <v>6.9911032000000012E-3</v>
      </c>
      <c r="R13" s="119">
        <v>6.3391633600000004E-3</v>
      </c>
      <c r="S13" s="119">
        <v>1.38198712E-2</v>
      </c>
      <c r="T13" s="119">
        <v>6.815202688000001E-3</v>
      </c>
      <c r="U13" s="119">
        <v>3.2525728000000004E-2</v>
      </c>
    </row>
    <row r="14" spans="1:30" ht="12" customHeight="1">
      <c r="A14" s="96">
        <v>229</v>
      </c>
      <c r="B14" s="98" t="s">
        <v>53</v>
      </c>
      <c r="C14" s="103">
        <v>2.3526466666666652E-2</v>
      </c>
      <c r="D14" s="103">
        <v>1.421843966666666E-2</v>
      </c>
      <c r="E14" s="103">
        <v>1.6603525333333338E-2</v>
      </c>
      <c r="F14" s="103">
        <v>2.8223895999999998E-2</v>
      </c>
      <c r="G14" s="103">
        <v>2.3443239333333334E-2</v>
      </c>
      <c r="H14" s="103">
        <v>5.8960339999999979E-3</v>
      </c>
      <c r="I14" s="103">
        <v>1.2275900599999997E-3</v>
      </c>
      <c r="J14" s="103">
        <v>1.7135131733333333E-2</v>
      </c>
      <c r="K14" s="103">
        <v>8.6131115333333338E-3</v>
      </c>
      <c r="L14" s="14">
        <f t="shared" si="0"/>
        <v>229</v>
      </c>
      <c r="M14" s="103">
        <v>1.8821632066666663E-2</v>
      </c>
      <c r="N14" s="103">
        <v>2.2399948666666673E-2</v>
      </c>
      <c r="O14" s="103">
        <v>9.5451265999999969E-3</v>
      </c>
      <c r="P14" s="103">
        <v>2.8853671333333327E-2</v>
      </c>
      <c r="Q14" s="103">
        <v>3.194881066666666E-2</v>
      </c>
      <c r="R14" s="103">
        <v>4.4689146000000006E-2</v>
      </c>
      <c r="S14" s="103">
        <v>2.2397327333333331E-2</v>
      </c>
      <c r="T14" s="103">
        <v>1.5840061999999995E-2</v>
      </c>
      <c r="U14" s="103">
        <v>2.1417604000000003E-2</v>
      </c>
      <c r="W14" s="1"/>
    </row>
    <row r="15" spans="1:30" ht="12" customHeight="1">
      <c r="A15" s="96">
        <v>248</v>
      </c>
      <c r="B15" s="98" t="s">
        <v>73</v>
      </c>
      <c r="C15" s="103">
        <v>1.7316599999999997E-3</v>
      </c>
      <c r="D15" s="103">
        <v>9.7426489999999973E-3</v>
      </c>
      <c r="E15" s="103">
        <v>1.1527774999999997E-2</v>
      </c>
      <c r="F15" s="103">
        <v>2.126656699999999E-2</v>
      </c>
      <c r="G15" s="103">
        <v>1.8141598999999994E-2</v>
      </c>
      <c r="H15" s="103">
        <v>2.5258960999999997E-3</v>
      </c>
      <c r="I15" s="103">
        <v>2.2449202999999993E-3</v>
      </c>
      <c r="J15" s="103">
        <v>1.1219347999999997E-2</v>
      </c>
      <c r="K15" s="103">
        <v>1.1638696999999998E-2</v>
      </c>
      <c r="L15" s="14">
        <v>248</v>
      </c>
      <c r="M15" s="103">
        <v>1.4792791999999994E-2</v>
      </c>
      <c r="N15" s="103">
        <v>1.5674980999999994E-2</v>
      </c>
      <c r="O15" s="103">
        <v>3.0653041999999992E-3</v>
      </c>
      <c r="P15" s="103">
        <v>1.6237969999999994E-2</v>
      </c>
      <c r="Q15" s="103">
        <v>2.9608459999999993E-2</v>
      </c>
      <c r="R15" s="103">
        <v>3.9889891999999989E-2</v>
      </c>
      <c r="S15" s="103">
        <v>1.3588210999999998E-2</v>
      </c>
      <c r="T15" s="103">
        <v>1.2141835999999996E-2</v>
      </c>
      <c r="U15" s="103">
        <v>1.2444277999999996E-2</v>
      </c>
      <c r="W15" s="1"/>
    </row>
    <row r="16" spans="1:30" ht="12" customHeight="1">
      <c r="A16" s="96">
        <v>323</v>
      </c>
      <c r="B16" s="111" t="s">
        <v>1</v>
      </c>
      <c r="C16" s="103">
        <v>0.1605788281858527</v>
      </c>
      <c r="D16" s="103">
        <v>0.67159480028982854</v>
      </c>
      <c r="E16" s="103">
        <v>0.74198112852096709</v>
      </c>
      <c r="F16" s="103">
        <v>1.157377860701023</v>
      </c>
      <c r="G16" s="103">
        <v>1.2601653790417531</v>
      </c>
      <c r="H16" s="103">
        <v>0.44568480119554371</v>
      </c>
      <c r="I16" s="103">
        <v>0.24165121999818853</v>
      </c>
      <c r="J16" s="103">
        <v>0.69358350964586535</v>
      </c>
      <c r="K16" s="103">
        <v>0.590408075355493</v>
      </c>
      <c r="L16" s="14">
        <f t="shared" si="0"/>
        <v>323</v>
      </c>
      <c r="M16" s="103">
        <v>0.79170582827642388</v>
      </c>
      <c r="N16" s="103">
        <v>1.1870023892763333</v>
      </c>
      <c r="O16" s="103">
        <v>0.76873712073181766</v>
      </c>
      <c r="P16" s="103">
        <v>0.86341923738791737</v>
      </c>
      <c r="Q16" s="103">
        <v>1.3552252033330312</v>
      </c>
      <c r="R16" s="103">
        <v>2.5419009265465076</v>
      </c>
      <c r="S16" s="103">
        <v>0.76370442170093256</v>
      </c>
      <c r="T16" s="103">
        <v>0.66685814237840757</v>
      </c>
      <c r="U16" s="103">
        <v>0.64105152341273419</v>
      </c>
      <c r="V16" s="128"/>
      <c r="W16" s="1"/>
    </row>
    <row r="17" spans="1:23" ht="12" customHeight="1">
      <c r="A17" s="96">
        <v>424</v>
      </c>
      <c r="B17" s="98" t="s">
        <v>57</v>
      </c>
      <c r="C17" s="103">
        <v>0.13502373870120457</v>
      </c>
      <c r="D17" s="103">
        <v>0.57464930169368711</v>
      </c>
      <c r="E17" s="103">
        <v>0.60874716601757084</v>
      </c>
      <c r="F17" s="103">
        <v>0.93777772393804903</v>
      </c>
      <c r="G17" s="103">
        <v>1.0547513812154694</v>
      </c>
      <c r="H17" s="103">
        <v>0.38506725097364353</v>
      </c>
      <c r="I17" s="103">
        <v>0.29581107671406576</v>
      </c>
      <c r="J17" s="103">
        <v>0.59285673127434091</v>
      </c>
      <c r="K17" s="103">
        <v>0.52258954007789138</v>
      </c>
      <c r="L17" s="14">
        <f t="shared" si="0"/>
        <v>424</v>
      </c>
      <c r="M17" s="103">
        <v>0.66374985689702004</v>
      </c>
      <c r="N17" s="103">
        <v>1.0772642713522325</v>
      </c>
      <c r="O17" s="103">
        <v>0.47723523068562618</v>
      </c>
      <c r="P17" s="103">
        <v>0.87808917036500311</v>
      </c>
      <c r="Q17" s="103">
        <v>1.1794541182863869</v>
      </c>
      <c r="R17" s="103">
        <v>2.1555141300606824</v>
      </c>
      <c r="S17" s="103">
        <v>0.99879768499230115</v>
      </c>
      <c r="T17" s="103">
        <v>0.74027985055701473</v>
      </c>
      <c r="U17" s="103">
        <v>0.60416504936147086</v>
      </c>
      <c r="W17" s="1"/>
    </row>
    <row r="18" spans="1:23" ht="12" customHeight="1">
      <c r="A18" s="96">
        <v>438</v>
      </c>
      <c r="B18" s="98" t="s">
        <v>638</v>
      </c>
      <c r="C18" s="103">
        <v>0.11082853065845483</v>
      </c>
      <c r="D18" s="103">
        <v>0.73005691264378203</v>
      </c>
      <c r="E18" s="103">
        <v>0.71008633932614773</v>
      </c>
      <c r="F18" s="103">
        <v>1.169980113440811</v>
      </c>
      <c r="G18" s="103">
        <v>1.347728405035775</v>
      </c>
      <c r="H18" s="103">
        <v>0.47109155986776557</v>
      </c>
      <c r="I18" s="103">
        <v>0.22880469253237923</v>
      </c>
      <c r="J18" s="103">
        <v>0.67152071687347137</v>
      </c>
      <c r="K18" s="103">
        <v>0.57746542998822559</v>
      </c>
      <c r="L18" s="14">
        <f t="shared" si="0"/>
        <v>438</v>
      </c>
      <c r="M18" s="103">
        <v>0.7378413606104518</v>
      </c>
      <c r="N18" s="103">
        <v>1.2217202008423149</v>
      </c>
      <c r="O18" s="103">
        <v>0.91158534847386996</v>
      </c>
      <c r="P18" s="103">
        <v>0.90406581627569926</v>
      </c>
      <c r="Q18" s="103">
        <v>1.4075891796485822</v>
      </c>
      <c r="R18" s="103">
        <v>2.3941966359478304</v>
      </c>
      <c r="S18" s="103">
        <v>0.81370916108142344</v>
      </c>
      <c r="T18" s="103">
        <v>0.7039423313105696</v>
      </c>
      <c r="U18" s="103">
        <v>0.68139392378407726</v>
      </c>
      <c r="W18" s="1"/>
    </row>
    <row r="19" spans="1:23" ht="12" customHeight="1">
      <c r="A19" s="96">
        <v>439</v>
      </c>
      <c r="B19" s="98" t="s">
        <v>639</v>
      </c>
      <c r="C19" s="103">
        <v>0.15041618784530381</v>
      </c>
      <c r="D19" s="103">
        <v>0.70801746580925606</v>
      </c>
      <c r="E19" s="103">
        <v>0.68565516370799717</v>
      </c>
      <c r="F19" s="103">
        <v>1.1502603559460185</v>
      </c>
      <c r="G19" s="103">
        <v>1.2775905715062035</v>
      </c>
      <c r="H19" s="103">
        <v>0.47722028235667041</v>
      </c>
      <c r="I19" s="103">
        <v>0.21713232485734976</v>
      </c>
      <c r="J19" s="103">
        <v>0.63312206887963018</v>
      </c>
      <c r="K19" s="103">
        <v>0.54937287994746831</v>
      </c>
      <c r="L19" s="14">
        <f t="shared" si="0"/>
        <v>439</v>
      </c>
      <c r="M19" s="103">
        <v>0.72467974843764116</v>
      </c>
      <c r="N19" s="103">
        <v>1.2009887424146355</v>
      </c>
      <c r="O19" s="103">
        <v>0.89326809867765544</v>
      </c>
      <c r="P19" s="103">
        <v>0.88399439928448453</v>
      </c>
      <c r="Q19" s="103">
        <v>1.3668432275156228</v>
      </c>
      <c r="R19" s="103">
        <v>2.3582561912643771</v>
      </c>
      <c r="S19" s="103">
        <v>0.72842317815415225</v>
      </c>
      <c r="T19" s="103">
        <v>0.64722917036500294</v>
      </c>
      <c r="U19" s="103">
        <v>0.67911532945385344</v>
      </c>
      <c r="W19" s="1"/>
    </row>
    <row r="20" spans="1:23" ht="12" customHeight="1">
      <c r="A20" s="96">
        <v>441</v>
      </c>
      <c r="B20" s="2" t="s">
        <v>78</v>
      </c>
      <c r="C20" s="103">
        <v>1.6999999999999998E-2</v>
      </c>
      <c r="D20" s="103">
        <v>0.35152600000000001</v>
      </c>
      <c r="E20" s="103">
        <v>0.39566649999999998</v>
      </c>
      <c r="F20" s="103">
        <v>0.78419299999999981</v>
      </c>
      <c r="G20" s="103">
        <v>0.93188899999999986</v>
      </c>
      <c r="H20" s="103">
        <v>0.23497739999999998</v>
      </c>
      <c r="I20" s="103">
        <v>4.1958550000000004E-2</v>
      </c>
      <c r="J20" s="103">
        <v>0.4638195</v>
      </c>
      <c r="K20" s="103">
        <v>0.45350899999999994</v>
      </c>
      <c r="L20" s="14">
        <f t="shared" si="0"/>
        <v>441</v>
      </c>
      <c r="M20" s="103">
        <v>0.47736000000000017</v>
      </c>
      <c r="N20" s="103">
        <v>0.85314500000000004</v>
      </c>
      <c r="O20" s="103">
        <v>0.49877149999999998</v>
      </c>
      <c r="P20" s="103">
        <v>0.64838850000000003</v>
      </c>
      <c r="Q20" s="103">
        <v>0.99823150000000005</v>
      </c>
      <c r="R20" s="103">
        <v>2.1646525000000003</v>
      </c>
      <c r="S20" s="103">
        <v>0.51450499999999999</v>
      </c>
      <c r="T20" s="103">
        <v>0.47484399999999999</v>
      </c>
      <c r="U20" s="103">
        <v>0.44653049999999994</v>
      </c>
      <c r="W20" s="1"/>
    </row>
    <row r="21" spans="1:23" ht="12" customHeight="1">
      <c r="A21" s="96">
        <v>443</v>
      </c>
      <c r="B21" s="111" t="s">
        <v>13</v>
      </c>
      <c r="C21" s="103">
        <v>0.28306528360202871</v>
      </c>
      <c r="D21" s="103">
        <v>1.2196391289285389</v>
      </c>
      <c r="E21" s="103">
        <v>1.2115977255230501</v>
      </c>
      <c r="F21" s="103">
        <v>2.0173148118376951</v>
      </c>
      <c r="G21" s="103">
        <v>7.2567884333393701E-2</v>
      </c>
      <c r="H21" s="103">
        <v>0.79062237351689146</v>
      </c>
      <c r="I21" s="103">
        <v>0.34885237276967657</v>
      </c>
      <c r="J21" s="103">
        <v>1.0832243410922922</v>
      </c>
      <c r="K21" s="103">
        <v>0.96722841092292333</v>
      </c>
      <c r="L21" s="14">
        <f t="shared" si="0"/>
        <v>443</v>
      </c>
      <c r="M21" s="103">
        <v>1.299107115523956</v>
      </c>
      <c r="N21" s="103">
        <v>1.960735917942215</v>
      </c>
      <c r="O21" s="103">
        <v>1.3001845584639071</v>
      </c>
      <c r="P21" s="103">
        <v>1.6122751037043741</v>
      </c>
      <c r="Q21" s="103">
        <v>2.3382088542704458</v>
      </c>
      <c r="R21" s="103">
        <v>4.2426286692781439</v>
      </c>
      <c r="S21" s="103">
        <v>1.5544873713884606</v>
      </c>
      <c r="T21" s="103">
        <v>1.3834892930893936</v>
      </c>
      <c r="U21" s="103">
        <v>1.1500520824653562</v>
      </c>
      <c r="W21" s="1"/>
    </row>
    <row r="22" spans="1:23" ht="12" customHeight="1">
      <c r="A22" s="96">
        <v>463</v>
      </c>
      <c r="B22" s="98" t="s">
        <v>640</v>
      </c>
      <c r="C22" s="103">
        <v>0.38050003453038667</v>
      </c>
      <c r="D22" s="103">
        <v>1.0489899309392261</v>
      </c>
      <c r="E22" s="103">
        <v>1.3862102900552482</v>
      </c>
      <c r="F22" s="103">
        <v>2.38208085635359</v>
      </c>
      <c r="G22" s="103">
        <v>2.0589843508287289</v>
      </c>
      <c r="H22" s="103">
        <v>0.85161922651933697</v>
      </c>
      <c r="I22" s="103">
        <v>0.35808135497237559</v>
      </c>
      <c r="J22" s="103">
        <v>1.2720015193370162</v>
      </c>
      <c r="K22" s="103">
        <v>1.6137517679558007</v>
      </c>
      <c r="L22" s="14">
        <f t="shared" si="0"/>
        <v>463</v>
      </c>
      <c r="M22" s="103">
        <v>1.7700756906077342</v>
      </c>
      <c r="N22" s="103">
        <v>1.1273228314917125</v>
      </c>
      <c r="O22" s="103">
        <v>0.86399095303867368</v>
      </c>
      <c r="P22" s="103">
        <v>0.7940768093922651</v>
      </c>
      <c r="Q22" s="103">
        <v>1.7614646270718228</v>
      </c>
      <c r="R22" s="103">
        <v>5.9081724861878433</v>
      </c>
      <c r="S22" s="103">
        <v>0.5524905372928175</v>
      </c>
      <c r="T22" s="103">
        <v>2.7559676795580104</v>
      </c>
      <c r="U22" s="103">
        <v>1.4979831767955798</v>
      </c>
      <c r="W22" s="1"/>
    </row>
    <row r="23" spans="1:23" ht="12" customHeight="1">
      <c r="A23" s="96">
        <v>467</v>
      </c>
      <c r="B23" s="98" t="s">
        <v>75</v>
      </c>
      <c r="C23" s="103">
        <v>0.48048036301059677</v>
      </c>
      <c r="D23" s="103">
        <v>1.0062956380762609</v>
      </c>
      <c r="E23" s="103">
        <v>1.2094895199710169</v>
      </c>
      <c r="F23" s="103">
        <v>2.1880819789874102</v>
      </c>
      <c r="G23" s="103">
        <v>1.9366979702925455</v>
      </c>
      <c r="H23" s="103">
        <v>0.81773529028167724</v>
      </c>
      <c r="I23" s="103">
        <v>0.36043176433294072</v>
      </c>
      <c r="J23" s="103">
        <v>1.1343334761344079</v>
      </c>
      <c r="K23" s="103">
        <v>1.4312490000905713</v>
      </c>
      <c r="L23" s="14">
        <f t="shared" si="0"/>
        <v>467</v>
      </c>
      <c r="M23" s="103">
        <v>1.4711281731727197</v>
      </c>
      <c r="N23" s="103">
        <v>1.1356962938139659</v>
      </c>
      <c r="O23" s="103">
        <v>0.83893715877185004</v>
      </c>
      <c r="P23" s="103">
        <v>0.81007223349334279</v>
      </c>
      <c r="Q23" s="103">
        <v>1.6619449895842766</v>
      </c>
      <c r="R23" s="103">
        <v>5.3250425233221614</v>
      </c>
      <c r="S23" s="103">
        <v>0.55588216085499487</v>
      </c>
      <c r="T23" s="103">
        <v>2.7557513957069104</v>
      </c>
      <c r="U23" s="103">
        <v>1.5432681450955525</v>
      </c>
      <c r="W23" s="1"/>
    </row>
    <row r="24" spans="1:23" ht="12" customHeight="1">
      <c r="A24" s="14">
        <f>A23+1</f>
        <v>468</v>
      </c>
      <c r="B24" s="98" t="s">
        <v>8</v>
      </c>
      <c r="C24" s="103">
        <v>0</v>
      </c>
      <c r="D24" s="103">
        <v>3.2970789800000004E-2</v>
      </c>
      <c r="E24" s="103">
        <v>5.463671006666667E-2</v>
      </c>
      <c r="F24" s="103">
        <v>0.10326566066666669</v>
      </c>
      <c r="G24" s="103">
        <v>0.10458138333333333</v>
      </c>
      <c r="H24" s="103">
        <v>2.0017022666666669E-2</v>
      </c>
      <c r="I24" s="103">
        <v>1.8584052133333334E-2</v>
      </c>
      <c r="J24" s="103">
        <v>6.2793394800000013E-2</v>
      </c>
      <c r="K24" s="103">
        <v>1.6296127133333338E-2</v>
      </c>
      <c r="L24" s="14">
        <f t="shared" si="0"/>
        <v>468</v>
      </c>
      <c r="M24" s="103">
        <v>6.736500053333333E-2</v>
      </c>
      <c r="N24" s="103">
        <v>0.32704727333333339</v>
      </c>
      <c r="O24" s="103">
        <v>3.0039858400000004E-2</v>
      </c>
      <c r="P24" s="103">
        <v>0.41090071933333339</v>
      </c>
      <c r="Q24" s="103">
        <v>0.22711336200000001</v>
      </c>
      <c r="R24" s="103">
        <v>0.43876963533333341</v>
      </c>
      <c r="S24" s="103">
        <v>0.98787959333333342</v>
      </c>
      <c r="T24" s="103">
        <v>0.58408802066666676</v>
      </c>
      <c r="U24" s="103">
        <v>9.0036812000000022E-2</v>
      </c>
      <c r="W24" s="1"/>
    </row>
    <row r="25" spans="1:23" ht="12" customHeight="1">
      <c r="A25" s="14">
        <v>501</v>
      </c>
      <c r="B25" s="98" t="s">
        <v>44</v>
      </c>
      <c r="C25" s="103">
        <v>2.5393499999999999E-2</v>
      </c>
      <c r="D25" s="103">
        <v>0.22653438750000002</v>
      </c>
      <c r="E25" s="103">
        <v>0.28408914000000002</v>
      </c>
      <c r="F25" s="103">
        <v>0.55979329499999997</v>
      </c>
      <c r="G25" s="103">
        <v>0.33656519249999994</v>
      </c>
      <c r="H25" s="103">
        <v>0.11832845174999999</v>
      </c>
      <c r="I25" s="103">
        <v>1.7676697500000001E-2</v>
      </c>
      <c r="J25" s="103">
        <v>0.22792333499999998</v>
      </c>
      <c r="K25" s="103">
        <v>0.20868198749999997</v>
      </c>
      <c r="L25" s="14">
        <f t="shared" si="0"/>
        <v>501</v>
      </c>
      <c r="M25" s="103">
        <v>0.3405973725</v>
      </c>
      <c r="N25" s="103">
        <v>0.17515487249999998</v>
      </c>
      <c r="O25" s="103">
        <v>6.9861878999999988E-2</v>
      </c>
      <c r="P25" s="103">
        <v>0.22217516999999998</v>
      </c>
      <c r="Q25" s="103">
        <v>0.44387966249999994</v>
      </c>
      <c r="R25" s="103">
        <v>1.28488545</v>
      </c>
      <c r="S25" s="103">
        <v>9.0502177500000003E-2</v>
      </c>
      <c r="T25" s="103">
        <v>0.57259008</v>
      </c>
      <c r="U25" s="103">
        <v>0.28066871249999997</v>
      </c>
      <c r="W25" s="1"/>
    </row>
    <row r="26" spans="1:23" ht="12" customHeight="1">
      <c r="A26" s="14">
        <v>506</v>
      </c>
      <c r="B26" s="111" t="s">
        <v>9</v>
      </c>
      <c r="C26" s="103">
        <v>0.19681282999999997</v>
      </c>
      <c r="D26" s="103">
        <v>2.0495854733333336E-2</v>
      </c>
      <c r="E26" s="103">
        <v>1.9266436133333334E-3</v>
      </c>
      <c r="F26" s="103">
        <v>8.0020583333333326E-3</v>
      </c>
      <c r="G26" s="103">
        <v>5.5052649133333327E-3</v>
      </c>
      <c r="H26" s="103">
        <v>7.1083481333333335E-3</v>
      </c>
      <c r="I26" s="103">
        <v>1.4196785633333334E-2</v>
      </c>
      <c r="J26" s="103">
        <v>7.2803608833333332E-3</v>
      </c>
      <c r="K26" s="103">
        <v>2.4254427833333331E-2</v>
      </c>
      <c r="L26" s="14">
        <f t="shared" si="0"/>
        <v>506</v>
      </c>
      <c r="M26" s="103">
        <v>1.1964778433333332E-2</v>
      </c>
      <c r="N26" s="103">
        <v>2.2970570033333332E-2</v>
      </c>
      <c r="O26" s="103">
        <v>4.1548703133333337E-2</v>
      </c>
      <c r="P26" s="103">
        <v>1.0373187933333333E-2</v>
      </c>
      <c r="Q26" s="103">
        <v>5.0482780733333336E-2</v>
      </c>
      <c r="R26" s="103">
        <v>1.0478285833333335E-2</v>
      </c>
      <c r="S26" s="103">
        <v>1.6619330033333334E-2</v>
      </c>
      <c r="T26" s="103">
        <v>8.9842322333333335E-3</v>
      </c>
      <c r="U26" s="103">
        <v>3.7009078733333332E-2</v>
      </c>
      <c r="W26" s="1"/>
    </row>
    <row r="27" spans="1:23" ht="12" customHeight="1">
      <c r="A27" s="14">
        <v>509</v>
      </c>
      <c r="B27" s="111" t="s">
        <v>11</v>
      </c>
      <c r="C27" s="119">
        <v>7.1964799999999995E-2</v>
      </c>
      <c r="D27" s="119">
        <v>0.21297867500000001</v>
      </c>
      <c r="E27" s="119">
        <v>0.22627333500000002</v>
      </c>
      <c r="F27" s="119">
        <v>0.42154846000000007</v>
      </c>
      <c r="G27" s="119">
        <v>0.32652982000000003</v>
      </c>
      <c r="H27" s="119">
        <v>0.10317744</v>
      </c>
      <c r="I27" s="119">
        <v>2.5459378500000001E-2</v>
      </c>
      <c r="J27" s="119">
        <v>0.19525682</v>
      </c>
      <c r="K27" s="119">
        <v>0.1607702</v>
      </c>
      <c r="L27" s="14">
        <f t="shared" si="0"/>
        <v>509</v>
      </c>
      <c r="M27" s="119">
        <v>0.26351616499999997</v>
      </c>
      <c r="N27" s="119">
        <v>0.481439805</v>
      </c>
      <c r="O27" s="119">
        <v>6.1464267499999996E-2</v>
      </c>
      <c r="P27" s="119">
        <v>0.31345220499999998</v>
      </c>
      <c r="Q27" s="119">
        <v>0.35927746499999996</v>
      </c>
      <c r="R27" s="119">
        <v>0.75361684999999989</v>
      </c>
      <c r="S27" s="119">
        <v>0.15521071</v>
      </c>
      <c r="T27" s="119">
        <v>0.22471218000000001</v>
      </c>
      <c r="U27" s="119">
        <v>0.35835437000000003</v>
      </c>
      <c r="V27" s="128"/>
      <c r="W27" s="128"/>
    </row>
    <row r="28" spans="1:23" ht="12" customHeight="1">
      <c r="A28" s="14">
        <v>510</v>
      </c>
      <c r="B28" s="111" t="s">
        <v>12</v>
      </c>
      <c r="C28" s="119">
        <v>2.2437499999999999E-2</v>
      </c>
      <c r="D28" s="119">
        <v>2.2748124999999998E-2</v>
      </c>
      <c r="E28" s="119">
        <v>3.2324999999999997E-3</v>
      </c>
      <c r="F28" s="119">
        <v>8.7739999999999988E-3</v>
      </c>
      <c r="G28" s="119">
        <v>1.0951562499999999E-2</v>
      </c>
      <c r="H28" s="119">
        <v>7.67375E-3</v>
      </c>
      <c r="I28" s="119">
        <v>2.406875E-2</v>
      </c>
      <c r="J28" s="119">
        <v>1.1563187500000001E-2</v>
      </c>
      <c r="K28" s="119">
        <v>3.4883749999999998E-2</v>
      </c>
      <c r="L28" s="14">
        <f t="shared" si="0"/>
        <v>510</v>
      </c>
      <c r="M28" s="119">
        <v>7.6214374999999989E-3</v>
      </c>
      <c r="N28" s="119">
        <v>3.308125E-2</v>
      </c>
      <c r="O28" s="119">
        <v>6.2460624999999999E-2</v>
      </c>
      <c r="P28" s="119">
        <v>2.8429499999999999E-3</v>
      </c>
      <c r="Q28" s="119">
        <v>0.160428125</v>
      </c>
      <c r="R28" s="119">
        <v>3.8815937500000001E-2</v>
      </c>
      <c r="S28" s="119">
        <v>2.3911249999999998E-2</v>
      </c>
      <c r="T28" s="119">
        <v>1.8122968749999999E-2</v>
      </c>
      <c r="U28" s="119">
        <v>5.3654687499999999E-2</v>
      </c>
      <c r="V28" s="128"/>
      <c r="W28" s="128"/>
    </row>
    <row r="29" spans="1:23" ht="12" customHeight="1">
      <c r="A29" s="14">
        <v>580</v>
      </c>
      <c r="B29" s="98" t="s">
        <v>686</v>
      </c>
      <c r="C29" s="119">
        <v>6.871577999999999E-2</v>
      </c>
      <c r="D29" s="119">
        <v>0.33511799999999997</v>
      </c>
      <c r="E29" s="119">
        <v>0.50451185399999998</v>
      </c>
      <c r="F29" s="119">
        <v>0.97174265999999998</v>
      </c>
      <c r="G29" s="119">
        <v>0.47650793399999997</v>
      </c>
      <c r="H29" s="119">
        <v>0.14191086</v>
      </c>
      <c r="I29" s="119">
        <v>9.0849826199999997E-2</v>
      </c>
      <c r="J29" s="119">
        <v>0.75435061800000003</v>
      </c>
      <c r="K29" s="119">
        <v>0.53706143399999995</v>
      </c>
      <c r="L29" s="14">
        <f t="shared" si="0"/>
        <v>580</v>
      </c>
      <c r="M29" s="119">
        <v>0.58143636600000004</v>
      </c>
      <c r="N29" s="119">
        <v>1.8702902400000001</v>
      </c>
      <c r="O29" s="119">
        <v>0.25417870799999998</v>
      </c>
      <c r="P29" s="119">
        <v>0.62700245999999993</v>
      </c>
      <c r="Q29" s="119">
        <v>1.7976592199999999</v>
      </c>
      <c r="R29" s="119">
        <v>3.0880957799999997</v>
      </c>
      <c r="S29" s="119">
        <v>0.91059855600000006</v>
      </c>
      <c r="T29" s="119">
        <v>0.61886008800000003</v>
      </c>
      <c r="U29" s="119">
        <v>0.68513050199999992</v>
      </c>
    </row>
    <row r="30" spans="1:23" ht="12" customHeight="1">
      <c r="C30" s="119"/>
      <c r="D30" s="119"/>
      <c r="E30" s="119"/>
      <c r="F30" s="119"/>
      <c r="G30" s="119"/>
      <c r="H30" s="119"/>
      <c r="I30" s="119"/>
      <c r="J30" s="119"/>
      <c r="K30" s="119"/>
      <c r="L30" s="108"/>
      <c r="M30" s="119"/>
      <c r="N30" s="119"/>
      <c r="O30" s="119"/>
      <c r="P30" s="119"/>
      <c r="Q30" s="119"/>
      <c r="R30" s="119"/>
      <c r="S30" s="119"/>
      <c r="T30" s="119"/>
      <c r="U30" s="119"/>
    </row>
    <row r="31" spans="1:23" ht="12" customHeight="1">
      <c r="C31" s="119"/>
      <c r="D31" s="119"/>
      <c r="E31" s="119"/>
      <c r="F31" s="119"/>
      <c r="G31" s="119"/>
      <c r="H31" s="119"/>
      <c r="I31" s="119"/>
      <c r="J31" s="119"/>
      <c r="K31" s="119"/>
      <c r="L31" s="108"/>
      <c r="M31" s="119"/>
      <c r="N31" s="119"/>
      <c r="O31" s="119"/>
      <c r="P31" s="119"/>
      <c r="Q31" s="119"/>
      <c r="R31" s="119"/>
      <c r="S31" s="119"/>
      <c r="T31" s="119"/>
      <c r="U31" s="119"/>
    </row>
    <row r="32" spans="1:23" ht="12" customHeight="1">
      <c r="C32" s="119"/>
      <c r="D32" s="119"/>
      <c r="E32" s="119"/>
      <c r="F32" s="119"/>
      <c r="G32" s="119"/>
      <c r="H32" s="119"/>
      <c r="I32" s="119"/>
      <c r="J32" s="119"/>
      <c r="K32" s="119"/>
      <c r="L32" s="108"/>
      <c r="M32" s="119"/>
      <c r="N32" s="119"/>
      <c r="O32" s="119"/>
      <c r="P32" s="119"/>
      <c r="Q32" s="119"/>
      <c r="R32" s="119"/>
      <c r="S32" s="119"/>
      <c r="T32" s="119"/>
      <c r="U32" s="119"/>
    </row>
    <row r="33" spans="3:21" ht="12" customHeight="1">
      <c r="C33" s="119"/>
      <c r="D33" s="119"/>
      <c r="E33" s="119"/>
      <c r="F33" s="119"/>
      <c r="G33" s="119"/>
      <c r="H33" s="119"/>
      <c r="I33" s="119"/>
      <c r="J33" s="119"/>
      <c r="K33" s="119"/>
      <c r="L33" s="108"/>
      <c r="M33" s="119"/>
      <c r="N33" s="119"/>
      <c r="O33" s="119"/>
      <c r="P33" s="119"/>
      <c r="Q33" s="119"/>
      <c r="R33" s="119"/>
      <c r="S33" s="119"/>
      <c r="T33" s="119"/>
      <c r="U33" s="119"/>
    </row>
    <row r="34" spans="3:21" ht="12" customHeight="1">
      <c r="C34" s="119"/>
      <c r="D34" s="119"/>
      <c r="E34" s="119"/>
      <c r="F34" s="119"/>
      <c r="G34" s="119"/>
      <c r="H34" s="119"/>
      <c r="I34" s="119"/>
      <c r="J34" s="119"/>
      <c r="K34" s="119"/>
      <c r="L34" s="108"/>
      <c r="M34" s="119"/>
      <c r="N34" s="119"/>
      <c r="O34" s="119"/>
      <c r="P34" s="119"/>
      <c r="Q34" s="119"/>
      <c r="R34" s="119"/>
      <c r="S34" s="119"/>
      <c r="T34" s="119"/>
      <c r="U34" s="119"/>
    </row>
    <row r="35" spans="3:21" ht="12" customHeight="1"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3:21" ht="12" customHeight="1"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</row>
    <row r="37" spans="3:21" ht="12" customHeight="1"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3:21" ht="12" customHeight="1"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</row>
    <row r="39" spans="3:21" ht="12" customHeight="1"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</row>
  </sheetData>
  <phoneticPr fontId="26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29</vt:i4>
      </vt:variant>
    </vt:vector>
  </HeadingPairs>
  <TitlesOfParts>
    <vt:vector size="32" baseType="lpstr">
      <vt:lpstr>CMVCol taco3</vt:lpstr>
      <vt:lpstr>AGtaco3</vt:lpstr>
      <vt:lpstr>Aminoácidos TACO3</vt:lpstr>
      <vt:lpstr>AGtaco3!_Toc144717407</vt:lpstr>
      <vt:lpstr>AGtaco3!_Toc144717408</vt:lpstr>
      <vt:lpstr>AGtaco3!_Toc144717409</vt:lpstr>
      <vt:lpstr>AGtaco3!_Toc144717410</vt:lpstr>
      <vt:lpstr>AGtaco3!_Toc144717411</vt:lpstr>
      <vt:lpstr>AGtaco3!_Toc144717412</vt:lpstr>
      <vt:lpstr>AGtaco3!_Toc144717413</vt:lpstr>
      <vt:lpstr>AGtaco3!_Toc144717414</vt:lpstr>
      <vt:lpstr>AGtaco3!_Toc144717415</vt:lpstr>
      <vt:lpstr>AGtaco3!_Toc144717416</vt:lpstr>
      <vt:lpstr>AGtaco3!_Toc144717417</vt:lpstr>
      <vt:lpstr>AGtaco3!_Toc144717418</vt:lpstr>
      <vt:lpstr>AGtaco3!_Toc144717419</vt:lpstr>
      <vt:lpstr>'CMVCol taco3'!_Toc144717539</vt:lpstr>
      <vt:lpstr>'CMVCol taco3'!_Toc144717540</vt:lpstr>
      <vt:lpstr>'CMVCol taco3'!_Toc144717541</vt:lpstr>
      <vt:lpstr>'CMVCol taco3'!_Toc144717542</vt:lpstr>
      <vt:lpstr>'CMVCol taco3'!_Toc144717543</vt:lpstr>
      <vt:lpstr>'CMVCol taco3'!_Toc144717544</vt:lpstr>
      <vt:lpstr>'CMVCol taco3'!_Toc144717545</vt:lpstr>
      <vt:lpstr>'CMVCol taco3'!_Toc144717546</vt:lpstr>
      <vt:lpstr>'CMVCol taco3'!_Toc144717547</vt:lpstr>
      <vt:lpstr>'CMVCol taco3'!_Toc144717548</vt:lpstr>
      <vt:lpstr>'CMVCol taco3'!_Toc144717549</vt:lpstr>
      <vt:lpstr>'CMVCol taco3'!_Toc144717550</vt:lpstr>
      <vt:lpstr>'CMVCol taco3'!_Toc144717551</vt:lpstr>
      <vt:lpstr>'CMVCol taco3'!_Toc144717552</vt:lpstr>
      <vt:lpstr>AGtaco3!Area_de_impressao</vt:lpstr>
      <vt:lpstr>'CMVCol taco3'!Area_de_impressao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luciana</cp:lastModifiedBy>
  <cp:lastPrinted>2009-12-15T17:04:30Z</cp:lastPrinted>
  <dcterms:created xsi:type="dcterms:W3CDTF">2009-09-06T16:08:02Z</dcterms:created>
  <dcterms:modified xsi:type="dcterms:W3CDTF">2022-02-23T15:54:01Z</dcterms:modified>
</cp:coreProperties>
</file>